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917" activeTab="7"/>
  </bookViews>
  <sheets>
    <sheet name="K-vrijehand" sheetId="1" r:id="rId1"/>
    <sheet name="K-opgelegd" sheetId="2" r:id="rId2"/>
    <sheet name="bestuur" sheetId="3" r:id="rId3"/>
    <sheet name="JEUGD" sheetId="4" r:id="rId4"/>
    <sheet name="DAMES" sheetId="5" r:id="rId5"/>
    <sheet name="60+" sheetId="6" r:id="rId6"/>
    <sheet name="korps-vrijehand" sheetId="7" r:id="rId7"/>
    <sheet name="korps-opgelegd" sheetId="8" r:id="rId8"/>
    <sheet name="kampioen opgelegd" sheetId="9" r:id="rId9"/>
    <sheet name="kampioen vrije-hand" sheetId="10" r:id="rId10"/>
    <sheet name="personeel opgelegd" sheetId="11" r:id="rId11"/>
    <sheet name="prijzen overzicht" sheetId="12" r:id="rId12"/>
    <sheet name="Ingeschreven korpsen" sheetId="13" r:id="rId13"/>
  </sheets>
  <definedNames>
    <definedName name="_xlnm.Print_Area" localSheetId="5">'60+'!$A$1:$J$45</definedName>
    <definedName name="_xlnm.Print_Area" localSheetId="2">'bestuur'!$A$1:$J$27</definedName>
    <definedName name="_xlnm.Print_Area" localSheetId="4">'DAMES'!$A$1:$J$26</definedName>
    <definedName name="_xlnm.Print_Area" localSheetId="12">'Ingeschreven korpsen'!$A$1:$C$13</definedName>
    <definedName name="_xlnm.Print_Area" localSheetId="3">'JEUGD'!$A$1:$I$21</definedName>
    <definedName name="_xlnm.Print_Area" localSheetId="8">'kampioen opgelegd'!$A$1:$L$181</definedName>
    <definedName name="_xlnm.Print_Area" localSheetId="9">'kampioen vrije-hand'!$A$1:$K$180</definedName>
    <definedName name="_xlnm.Print_Area" localSheetId="1">'K-opgelegd'!$A$1:$I$15</definedName>
    <definedName name="_xlnm.Print_Area" localSheetId="7">'korps-opgelegd'!$A$1:$K$46</definedName>
    <definedName name="_xlnm.Print_Area" localSheetId="6">'korps-vrijehand'!$A$1:$K$45</definedName>
    <definedName name="_xlnm.Print_Area" localSheetId="0">'K-vrijehand'!$A$1:$I$15</definedName>
    <definedName name="_xlnm.Print_Area" localSheetId="10">'personeel opgelegd'!$A$1:$L$176</definedName>
    <definedName name="_xlnm.Print_Titles" localSheetId="8">'kampioen opgelegd'!$1:$2</definedName>
    <definedName name="_xlnm.Print_Titles" localSheetId="9">'kampioen vrije-hand'!$1:$2</definedName>
    <definedName name="_xlnm.Print_Titles" localSheetId="10">'personeel opgelegd'!$1:$2</definedName>
  </definedNames>
  <calcPr fullCalcOnLoad="1"/>
</workbook>
</file>

<file path=xl/sharedStrings.xml><?xml version="1.0" encoding="utf-8"?>
<sst xmlns="http://schemas.openxmlformats.org/spreadsheetml/2006/main" count="2259" uniqueCount="413">
  <si>
    <t>NAAM</t>
  </si>
  <si>
    <t>VERENIGING</t>
  </si>
  <si>
    <t>TOT</t>
  </si>
  <si>
    <t>O.L.V. ELSHOUT</t>
  </si>
  <si>
    <t>O.L.V. VLIJMEN</t>
  </si>
  <si>
    <t>ST. BLASIUS</t>
  </si>
  <si>
    <t>ST. AMBROSIUS</t>
  </si>
  <si>
    <t>ST. BARBARA</t>
  </si>
  <si>
    <t>ST. CATHARINA H</t>
  </si>
  <si>
    <t>ST. HUBERTUS</t>
  </si>
  <si>
    <t>ST. JORIS H</t>
  </si>
  <si>
    <t>ST. JORIS N</t>
  </si>
  <si>
    <t>KEES DE KORT</t>
  </si>
  <si>
    <t>THEO BOOM</t>
  </si>
  <si>
    <t>O.L.V. SCHUTS VLIJMEN</t>
  </si>
  <si>
    <t>S.S.V. JULIANA VLIJMEN</t>
  </si>
  <si>
    <t>ST. CATHARINA HERPT</t>
  </si>
  <si>
    <t>ST. HUBERTUS DRUNEN</t>
  </si>
  <si>
    <t>ST. BLASIUS HEUSDEN</t>
  </si>
  <si>
    <t>ST. JORIS HEESBEEN</t>
  </si>
  <si>
    <t>S.S.V. DE ZWAAN GENDEREN</t>
  </si>
  <si>
    <t>ST. BARBARA VLIJMEN</t>
  </si>
  <si>
    <t>ST. AMBROSIUS HAARSTEEG</t>
  </si>
  <si>
    <t>ST. JORIS NIEUWKUIJK</t>
  </si>
  <si>
    <t>O.L.V. SCHUTS ELSHOUT</t>
  </si>
  <si>
    <t>HENK MOMMERSTEEG</t>
  </si>
  <si>
    <t>TINY BEEKMANS</t>
  </si>
  <si>
    <t>HENK GEVEN</t>
  </si>
  <si>
    <t>RENS KOUWENBERG</t>
  </si>
  <si>
    <t>DIEN KOUWENBERG</t>
  </si>
  <si>
    <t>vereniging</t>
  </si>
  <si>
    <t>plaats</t>
  </si>
  <si>
    <t>nr.</t>
  </si>
  <si>
    <t>tot</t>
  </si>
  <si>
    <t>ST. JORIS</t>
  </si>
  <si>
    <t>O.L.V. SCHUTS</t>
  </si>
  <si>
    <t>S.S.V. DE ZWAAN</t>
  </si>
  <si>
    <t>ST. CATHARINA</t>
  </si>
  <si>
    <t>NIEUWKUIJK</t>
  </si>
  <si>
    <t>HAARSTEEG</t>
  </si>
  <si>
    <t>ELSHOUT</t>
  </si>
  <si>
    <t>HEESBEEN</t>
  </si>
  <si>
    <t>GENDEREN</t>
  </si>
  <si>
    <t>HERPT</t>
  </si>
  <si>
    <t>VLIJMEN</t>
  </si>
  <si>
    <t>B - KORPS VRIJE-HAND</t>
  </si>
  <si>
    <t>S.S.V. JULIANA</t>
  </si>
  <si>
    <t>DRUNEN</t>
  </si>
  <si>
    <t>C - KORPS VRIJE-HAND</t>
  </si>
  <si>
    <t>HEUSDEN</t>
  </si>
  <si>
    <t>B - KORPS OPGELEGD</t>
  </si>
  <si>
    <t>C - KORPS OPGELEGD</t>
  </si>
  <si>
    <t>ST. CATHARINA VL</t>
  </si>
  <si>
    <t>NR</t>
  </si>
  <si>
    <t>PIET ROOYAKKERS</t>
  </si>
  <si>
    <t>BETS VAN HELVOORT</t>
  </si>
  <si>
    <t>INNOCANS DE PINTH</t>
  </si>
  <si>
    <t>TONNIE DE KORT</t>
  </si>
  <si>
    <t>DORIEN DE KORT</t>
  </si>
  <si>
    <t>FRANCIEN VAN DE WIEL</t>
  </si>
  <si>
    <t>HENK VAN NISTELROOY</t>
  </si>
  <si>
    <t>JOSE KIVITS</t>
  </si>
  <si>
    <t>A KORPS</t>
  </si>
  <si>
    <t>OPGELEGD</t>
  </si>
  <si>
    <t>B KORPS</t>
  </si>
  <si>
    <t>C KORPS</t>
  </si>
  <si>
    <t>VRIJE-HAND</t>
  </si>
  <si>
    <t>TINI VERHOEVEN</t>
  </si>
  <si>
    <t>MARIJKE DE WAAL</t>
  </si>
  <si>
    <t>WIM DE GOUW</t>
  </si>
  <si>
    <t>HENNIE SCHUWER</t>
  </si>
  <si>
    <t>BERTUS VUGTS</t>
  </si>
  <si>
    <t>PRIJS</t>
  </si>
  <si>
    <t>KONING VRIJE-HAND</t>
  </si>
  <si>
    <t>BESTUUR</t>
  </si>
  <si>
    <t>JEUGD</t>
  </si>
  <si>
    <t>DAMES</t>
  </si>
  <si>
    <t>KAMPIOEN VRIJE-HAND</t>
  </si>
  <si>
    <t>KAMPIOEN OPGELEGD</t>
  </si>
  <si>
    <t>DAGPRIJZEN</t>
  </si>
  <si>
    <t>60 PLUS</t>
  </si>
  <si>
    <t>JAN KIVITS</t>
  </si>
  <si>
    <t>ST. CATHARINA VLIJMEN</t>
  </si>
  <si>
    <t>MAG MEN HIER NIET MEER AAN DEEL NEMEN.</t>
  </si>
  <si>
    <t>JEUGD IS TOT 18 JAAR.</t>
  </si>
  <si>
    <t>INDIEN MEN OP DE DAG VAN DE EERSTE WEDSTRIJD 18 JAAR IS OF WORDT</t>
  </si>
  <si>
    <t>RENE DE JONG</t>
  </si>
  <si>
    <t>st. Catharina Herpt</t>
  </si>
  <si>
    <t>st. Ambrosius Haarsteeg</t>
  </si>
  <si>
    <t>st. Joris Nieuwkuijk</t>
  </si>
  <si>
    <t>Marijke de Waal</t>
  </si>
  <si>
    <t>st. Joris Heesbeen</t>
  </si>
  <si>
    <t>WILMA DE BEVER</t>
  </si>
  <si>
    <t>MELISSA DE PINTH</t>
  </si>
  <si>
    <t>Willem de Vaan</t>
  </si>
  <si>
    <t>st. Blasius Heusden</t>
  </si>
  <si>
    <t>Henk Mommersteeg</t>
  </si>
  <si>
    <t>Marco de Pinth</t>
  </si>
  <si>
    <t>ALEX OPHORST</t>
  </si>
  <si>
    <t>st. Joris nieuwkuijk</t>
  </si>
  <si>
    <t>LUC V/D LEE</t>
  </si>
  <si>
    <t>TOOS VAN SPIJK</t>
  </si>
  <si>
    <t>LOUIS MUSKENS</t>
  </si>
  <si>
    <t>Marius Vos</t>
  </si>
  <si>
    <t>s.s.v. de zwaan genderen</t>
  </si>
  <si>
    <t>Arie Kerkwijk</t>
  </si>
  <si>
    <t>Ron Groot</t>
  </si>
  <si>
    <t>st. Catharina Vlijmen</t>
  </si>
  <si>
    <t>John van de Griendt</t>
  </si>
  <si>
    <t>Michel van Bokhoven</t>
  </si>
  <si>
    <t>Danny van de Griendt</t>
  </si>
  <si>
    <t>Toon Groot</t>
  </si>
  <si>
    <t>Coby van de Griendt</t>
  </si>
  <si>
    <t>Jan van de Griendt</t>
  </si>
  <si>
    <t>Nico van Bokhoven</t>
  </si>
  <si>
    <t>Gerard van Beurden</t>
  </si>
  <si>
    <t>Kees de Kort</t>
  </si>
  <si>
    <t>Bert van Spijk</t>
  </si>
  <si>
    <t>Bas Doedeijns</t>
  </si>
  <si>
    <t>Arie Verschuur</t>
  </si>
  <si>
    <t>Jan van Dal</t>
  </si>
  <si>
    <t>Bets van Helvoort</t>
  </si>
  <si>
    <t>o.l.v. Schuts Vlijmen</t>
  </si>
  <si>
    <t>Henk van Nistelrooy</t>
  </si>
  <si>
    <t>Mart van Nistelrooy</t>
  </si>
  <si>
    <t>Bart van Hedel</t>
  </si>
  <si>
    <t>s.s.v. Juliana Vlijmen</t>
  </si>
  <si>
    <t>Stefan Jansen</t>
  </si>
  <si>
    <t>Eric Jan van Eggelen</t>
  </si>
  <si>
    <t>Tonny de Gouw</t>
  </si>
  <si>
    <t>Melissa de Pinth</t>
  </si>
  <si>
    <t>Innocans de Pinth</t>
  </si>
  <si>
    <t>Adwan de Pinth</t>
  </si>
  <si>
    <t>Cor Ophorst</t>
  </si>
  <si>
    <t>Jan Kivits</t>
  </si>
  <si>
    <t>Rens Kouwenberg</t>
  </si>
  <si>
    <t>Alex Ophorst</t>
  </si>
  <si>
    <t>Toos van Spijk</t>
  </si>
  <si>
    <t>Nick van de Heuvel</t>
  </si>
  <si>
    <t>Bas Diepstraten</t>
  </si>
  <si>
    <t>Lambert van Son</t>
  </si>
  <si>
    <t>Erik van Kessel</t>
  </si>
  <si>
    <t>Remco Melis</t>
  </si>
  <si>
    <t>Jose Kivits</t>
  </si>
  <si>
    <t>Dien Kouwenberg</t>
  </si>
  <si>
    <t>Bertie Hooymans</t>
  </si>
  <si>
    <t>Michel van Kessel</t>
  </si>
  <si>
    <t>Herbert van Lent</t>
  </si>
  <si>
    <t>Jan de Vaan</t>
  </si>
  <si>
    <t>Francien van de Wiel</t>
  </si>
  <si>
    <t>Tini Verhoeven</t>
  </si>
  <si>
    <t>Wim de Gouw</t>
  </si>
  <si>
    <t>Wilma de Bever</t>
  </si>
  <si>
    <t>Piet Rooijakkers</t>
  </si>
  <si>
    <t>Tonny Koks</t>
  </si>
  <si>
    <t>Frans van Beurden</t>
  </si>
  <si>
    <t>Piet van Beurden</t>
  </si>
  <si>
    <t>Luc van der Lee</t>
  </si>
  <si>
    <t>Danielle van der Lee</t>
  </si>
  <si>
    <t>John Boom</t>
  </si>
  <si>
    <t>Theo Boom</t>
  </si>
  <si>
    <t>Ronald Jehoel</t>
  </si>
  <si>
    <t>st. Barbara Vlijmen</t>
  </si>
  <si>
    <t>Frie Klerks</t>
  </si>
  <si>
    <t>Ton den Teuling</t>
  </si>
  <si>
    <t>Hennie Schuwer</t>
  </si>
  <si>
    <t>Jos Klerks</t>
  </si>
  <si>
    <t>Bas van Loon</t>
  </si>
  <si>
    <t>st. Hubertus Drunen</t>
  </si>
  <si>
    <t>Freek de Jong</t>
  </si>
  <si>
    <t>Bertus Vugts</t>
  </si>
  <si>
    <t>Louis Muskens</t>
  </si>
  <si>
    <t>Louis klerks</t>
  </si>
  <si>
    <t>Rene de Jong</t>
  </si>
  <si>
    <t>o.l.v. schuts Elshout</t>
  </si>
  <si>
    <t>Ad van Ooijen</t>
  </si>
  <si>
    <t>Jan van Tilborg</t>
  </si>
  <si>
    <t>Janny de Nijs</t>
  </si>
  <si>
    <t>JANNY DE NIJS</t>
  </si>
  <si>
    <t>Henk Fitters</t>
  </si>
  <si>
    <t>Henk Geven</t>
  </si>
  <si>
    <t>Berny Beekmans</t>
  </si>
  <si>
    <t>TINY BOOM</t>
  </si>
  <si>
    <t>ARIE VERSCHUUR</t>
  </si>
  <si>
    <t>Harrie de Vaan</t>
  </si>
  <si>
    <t>PERSONEEL OPGELEGD 1</t>
  </si>
  <si>
    <t>PERSONEEL OPGELEGD 2</t>
  </si>
  <si>
    <t>PERSONEEL OPGELEGD 3</t>
  </si>
  <si>
    <t>INLEG 1 EURO</t>
  </si>
  <si>
    <t>O.L.V. SCHUTS ELSH.</t>
  </si>
  <si>
    <t>ST. BARBARA VL.</t>
  </si>
  <si>
    <t>TOTAAL €</t>
  </si>
  <si>
    <t>IGOR VAN BLADEL</t>
  </si>
  <si>
    <t>CHRIS HOWET</t>
  </si>
  <si>
    <t>st. Ambrosius haarsteeg</t>
  </si>
  <si>
    <t>Ed Mommersteeg</t>
  </si>
  <si>
    <t>Goof de Bruin</t>
  </si>
  <si>
    <t>Walter van Kuijk</t>
  </si>
  <si>
    <t>Tom Snijders</t>
  </si>
  <si>
    <t>Cees den Teuling</t>
  </si>
  <si>
    <t>John van Hulten</t>
  </si>
  <si>
    <t>Sjef van de Griendt</t>
  </si>
  <si>
    <t>Jan Blikman</t>
  </si>
  <si>
    <t>Johan Klerx</t>
  </si>
  <si>
    <t>Henk Bruurmijn</t>
  </si>
  <si>
    <t>Jan Bruurmijn</t>
  </si>
  <si>
    <t>Jorrit Klerks</t>
  </si>
  <si>
    <t>Stefan de Vaan</t>
  </si>
  <si>
    <t>Igor van Bladel</t>
  </si>
  <si>
    <t>Chris Hower</t>
  </si>
  <si>
    <t>Jan Fitters</t>
  </si>
  <si>
    <t>SJAN KEETELS</t>
  </si>
  <si>
    <t>MARIEKE DE KORT</t>
  </si>
  <si>
    <t>JAN FITTERS</t>
  </si>
  <si>
    <t>HANS VAN OOYEN</t>
  </si>
  <si>
    <t>BAS DOEDIJNS</t>
  </si>
  <si>
    <t>WALTER V KUIJK</t>
  </si>
  <si>
    <t>PAUL JANSEN</t>
  </si>
  <si>
    <t>ANDRE VAN BIJNEN</t>
  </si>
  <si>
    <t>Rovert Janssen</t>
  </si>
  <si>
    <t>Marieke de Kort</t>
  </si>
  <si>
    <t>Joost de Kort</t>
  </si>
  <si>
    <t>Dorien de Kort</t>
  </si>
  <si>
    <t>Andre van Bokhoven</t>
  </si>
  <si>
    <t>Sjan Keetels</t>
  </si>
  <si>
    <t>Arjan van Bokhoven</t>
  </si>
  <si>
    <t>Andre Keetels SR</t>
  </si>
  <si>
    <t>Tom van Bokhoven</t>
  </si>
  <si>
    <t>Tini Boom</t>
  </si>
  <si>
    <t>Hans Pelders</t>
  </si>
  <si>
    <t>Arjan van Assem</t>
  </si>
  <si>
    <t>Hans van ooijen</t>
  </si>
  <si>
    <t>Gerard Klerks</t>
  </si>
  <si>
    <t>sjaak de Jong</t>
  </si>
  <si>
    <t>Bart Lapre</t>
  </si>
  <si>
    <t>Remco Groen</t>
  </si>
  <si>
    <t>x</t>
  </si>
  <si>
    <t>JAN KNIPPELS</t>
  </si>
  <si>
    <t>VOL GESCHOTEN NA RONDE:</t>
  </si>
  <si>
    <t>AANTAL SCHUTTERS:</t>
  </si>
  <si>
    <t>Paul Jansen</t>
  </si>
  <si>
    <t>Michel Wassenberg</t>
  </si>
  <si>
    <t>Piet Verhaeren</t>
  </si>
  <si>
    <t>Jan Knippels</t>
  </si>
  <si>
    <t>Don vallen</t>
  </si>
  <si>
    <t>Daan Verbeek</t>
  </si>
  <si>
    <t>Leen bakker</t>
  </si>
  <si>
    <t>John Hattinger</t>
  </si>
  <si>
    <t>Gerrit V. Bruggen</t>
  </si>
  <si>
    <t>Wim van Boxtel</t>
  </si>
  <si>
    <t>Bertus v. Essen</t>
  </si>
  <si>
    <t>Sjaak Wijtvliet</t>
  </si>
  <si>
    <t>Leo Aalbrechtse</t>
  </si>
  <si>
    <t>Joke Beekmans</t>
  </si>
  <si>
    <t>Tonnie de Kort</t>
  </si>
  <si>
    <t>Joep Kuipers</t>
  </si>
  <si>
    <t>Henri Fitters</t>
  </si>
  <si>
    <t>Rein de Ruiter</t>
  </si>
  <si>
    <t>Andries de Waal</t>
  </si>
  <si>
    <t>Robert pullen</t>
  </si>
  <si>
    <t>Marian de Maat</t>
  </si>
  <si>
    <t>JAN BIEZEMANS</t>
  </si>
  <si>
    <t>Tiny van Bijnen</t>
  </si>
  <si>
    <t>Corry van Bijnen</t>
  </si>
  <si>
    <t>Filina Ophorst</t>
  </si>
  <si>
    <t>Arita Ophorst</t>
  </si>
  <si>
    <t>J. van Bijnen</t>
  </si>
  <si>
    <t>jan Biezemans</t>
  </si>
  <si>
    <t>Mark van Ooyen</t>
  </si>
  <si>
    <t>Wim Klerx</t>
  </si>
  <si>
    <t>Jan Brokken</t>
  </si>
  <si>
    <t>Diny Springer</t>
  </si>
  <si>
    <t>KONING OPGELEGD</t>
  </si>
  <si>
    <t>kampr.</t>
  </si>
  <si>
    <t>afkamp.</t>
  </si>
  <si>
    <t>Nistelrooij M. van</t>
  </si>
  <si>
    <t xml:space="preserve">Vaan Jan De </t>
  </si>
  <si>
    <t>Kouwenberg Rens</t>
  </si>
  <si>
    <t>Boom John</t>
  </si>
  <si>
    <t>Kort Kees de</t>
  </si>
  <si>
    <t>Bokhoven Michel van</t>
  </si>
  <si>
    <t>Schuwer Hennie</t>
  </si>
  <si>
    <t>Tilborg Jan van</t>
  </si>
  <si>
    <t>Klerkx Johan</t>
  </si>
  <si>
    <t>Ooyen Ad van</t>
  </si>
  <si>
    <t>Eggelen Eric Jan van</t>
  </si>
  <si>
    <t>Mommersteeg Henk</t>
  </si>
  <si>
    <t>Grient Danny van de</t>
  </si>
  <si>
    <t>Klerks Jos</t>
  </si>
  <si>
    <t>Kivits Jan</t>
  </si>
  <si>
    <t>Vaan Willem de</t>
  </si>
  <si>
    <t>Verhoeven Tini</t>
  </si>
  <si>
    <t>Verschuur Arie</t>
  </si>
  <si>
    <t>Pelders Hans</t>
  </si>
  <si>
    <t>Nistelrooij Henk van</t>
  </si>
  <si>
    <t>Eijkemans Toos</t>
  </si>
  <si>
    <t>FRANCIEN VD WIEL</t>
  </si>
  <si>
    <t>COBIE VD GRIENDT</t>
  </si>
  <si>
    <t>DANIËLLE DE WAAL</t>
  </si>
  <si>
    <t>JOSÉ PEETERS</t>
  </si>
  <si>
    <t>HENK DE GOUW</t>
  </si>
  <si>
    <t>WIM Klerks</t>
  </si>
  <si>
    <t>JAN BROKKEN</t>
  </si>
  <si>
    <t>JOEP KUIPERS</t>
  </si>
  <si>
    <t>TINY VAN BIJNEN</t>
  </si>
  <si>
    <t>CORRY VAN BIJNEN</t>
  </si>
  <si>
    <t>JAN CERRARIS</t>
  </si>
  <si>
    <t>A V BOKHOVEN</t>
  </si>
  <si>
    <t>Vereniging</t>
  </si>
  <si>
    <t>opgelegd</t>
  </si>
  <si>
    <t>O.L.V Elshout</t>
  </si>
  <si>
    <t>St. Ambrosius</t>
  </si>
  <si>
    <t>St. Hubertus</t>
  </si>
  <si>
    <t>St. Blasius</t>
  </si>
  <si>
    <t>O.L.V. Vlijmen</t>
  </si>
  <si>
    <t>St. Barbara</t>
  </si>
  <si>
    <t>SSV Juliana</t>
  </si>
  <si>
    <t>St. Joris Nieuwkuijk</t>
  </si>
  <si>
    <t>St. Joris Heesbeen</t>
  </si>
  <si>
    <t>SSV De Zwaan</t>
  </si>
  <si>
    <t>St. Catharina Vlijmen</t>
  </si>
  <si>
    <t>St. Catharina Herpt</t>
  </si>
  <si>
    <t>Vrije hand</t>
  </si>
  <si>
    <t>Karin Merkx</t>
  </si>
  <si>
    <t>Danielle de Waal</t>
  </si>
  <si>
    <t>Henk de Gouw</t>
  </si>
  <si>
    <t>Jeroen vd Wiel</t>
  </si>
  <si>
    <t>Henk vd Wiel</t>
  </si>
  <si>
    <t>Fr van Son</t>
  </si>
  <si>
    <t>richard Lewis</t>
  </si>
  <si>
    <t>Jose Peeters</t>
  </si>
  <si>
    <t>J. Vorstenbosch</t>
  </si>
  <si>
    <t>W Roeters</t>
  </si>
  <si>
    <t>J. Roeters</t>
  </si>
  <si>
    <t>Jan den Hartoch</t>
  </si>
  <si>
    <t>Yvar Phillipi</t>
  </si>
  <si>
    <t>M Verhoeven</t>
  </si>
  <si>
    <t>2 vol</t>
  </si>
  <si>
    <t>3 vol</t>
  </si>
  <si>
    <t>4 vol</t>
  </si>
  <si>
    <t>5 vol</t>
  </si>
  <si>
    <t>PIET VERHAEREN</t>
  </si>
  <si>
    <t>KARIN MERKX</t>
  </si>
  <si>
    <t>Antoon van den Bosch</t>
  </si>
  <si>
    <t>Tom Klerks</t>
  </si>
  <si>
    <t>YVAR PHILLIPI</t>
  </si>
  <si>
    <t>Toos Eijkemans</t>
  </si>
  <si>
    <t>EVI BOOM</t>
  </si>
  <si>
    <t>JHR</t>
  </si>
  <si>
    <t>T. van  Bijnen</t>
  </si>
  <si>
    <t>KONING VRIJE-HAND   2014</t>
  </si>
  <si>
    <t>KONING OPGELEGD   2014</t>
  </si>
  <si>
    <t>BESTUUR 2014</t>
  </si>
  <si>
    <t>JEUGD 2014</t>
  </si>
  <si>
    <t>DAMES   2014</t>
  </si>
  <si>
    <t>60+        2014</t>
  </si>
  <si>
    <t>A - KORPS VRIJE-HAND   2014</t>
  </si>
  <si>
    <t>A - KORPS OPGELEGD   2014</t>
  </si>
  <si>
    <t>KAMPIOEN OPGELEGD  2014</t>
  </si>
  <si>
    <t>KAMPIOEN VRIJE-HAND  2014</t>
  </si>
  <si>
    <t>PERSONEEL OPGELEGD  2014</t>
  </si>
  <si>
    <t>PRIJZEN L.S.B. 2014</t>
  </si>
  <si>
    <t>ST. JORIS NIEUWKUIJK (K2013)</t>
  </si>
  <si>
    <t>ST. HUBERTUS DRUNEN (k2013)</t>
  </si>
  <si>
    <t>Piet Rooyakkers</t>
  </si>
  <si>
    <t>Daan van der Beek</t>
  </si>
  <si>
    <t>Adri van Bladel</t>
  </si>
  <si>
    <t>Corry v Bijnen</t>
  </si>
  <si>
    <t>Natascha de Kort</t>
  </si>
  <si>
    <t>Kim Baijards</t>
  </si>
  <si>
    <t>Daniëlle vd Lee</t>
  </si>
  <si>
    <t>A vd Bosch</t>
  </si>
  <si>
    <t>Piet v Beurden</t>
  </si>
  <si>
    <t>Dirk van Beurden</t>
  </si>
  <si>
    <t>Francien v. Essen</t>
  </si>
  <si>
    <t>Adrie van Bladel</t>
  </si>
  <si>
    <t>Jan Serraris</t>
  </si>
  <si>
    <t>Albert Quik</t>
  </si>
  <si>
    <t>Mieke Ero</t>
  </si>
  <si>
    <t>M (Tini) Beekmans</t>
  </si>
  <si>
    <t>Seraar van Bijnenen</t>
  </si>
  <si>
    <t>Johan van de Wiel</t>
  </si>
  <si>
    <t>Andre Keetels JR</t>
  </si>
  <si>
    <t>Natasja de Kort</t>
  </si>
  <si>
    <t>Kim Baijares</t>
  </si>
  <si>
    <t>Inleg</t>
  </si>
  <si>
    <t>Andre v Bijnen</t>
  </si>
  <si>
    <t>Jeanne Keetels</t>
  </si>
  <si>
    <t>Meegedaan</t>
  </si>
  <si>
    <t>Mari van Helvoort</t>
  </si>
  <si>
    <t>Adrie Moonen</t>
  </si>
  <si>
    <t>Luc vd Lee</t>
  </si>
  <si>
    <t>St Joris Nieuwkuijk 1</t>
  </si>
  <si>
    <t>St Joris Nieuwkuijk 2</t>
  </si>
  <si>
    <t>St Catharina Herpt 2</t>
  </si>
  <si>
    <t>St Catharina Herpt 1</t>
  </si>
  <si>
    <t>O.L.V Schuts Elshout 2</t>
  </si>
  <si>
    <t/>
  </si>
  <si>
    <t>Koning</t>
  </si>
  <si>
    <t>Kampioen</t>
  </si>
  <si>
    <t>Winnaar</t>
  </si>
  <si>
    <t>1e</t>
  </si>
  <si>
    <t>2e</t>
  </si>
  <si>
    <t>3e</t>
  </si>
  <si>
    <t>D</t>
  </si>
  <si>
    <t>P</t>
  </si>
  <si>
    <t>Minste punten van 122 punten</t>
  </si>
  <si>
    <t>O.L.V Schuts Elshout 1</t>
  </si>
  <si>
    <t>St Joris gilde Nieuwkuijk</t>
  </si>
  <si>
    <t>St Catharina Gilde Herpt</t>
  </si>
  <si>
    <t>St Ambrosius Gilde Haarsteeg</t>
  </si>
  <si>
    <t>St Hubertus gilde Drunen</t>
  </si>
  <si>
    <t>St Joris gilde Heesbeen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</si>
</sst>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;[Red]0"/>
    <numFmt numFmtId="187" formatCode="#,##0\ [$€-1];[Red]\-#,##0\ [$€-1]"/>
    <numFmt numFmtId="188" formatCode="&quot;€&quot;\ #,##0.00"/>
    <numFmt numFmtId="189" formatCode="0.00;[Red]0.00"/>
    <numFmt numFmtId="190" formatCode="0.0"/>
  </numFmts>
  <fonts count="63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400019645690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186" fontId="4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86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center" vertical="center"/>
    </xf>
    <xf numFmtId="186" fontId="2" fillId="0" borderId="2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186" fontId="2" fillId="0" borderId="2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1" fillId="0" borderId="29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186" fontId="56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86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8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1" fontId="1" fillId="0" borderId="28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87" fontId="2" fillId="0" borderId="19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 vertical="center"/>
    </xf>
    <xf numFmtId="186" fontId="2" fillId="0" borderId="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86" fontId="4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Font="1" applyBorder="1" applyAlignment="1">
      <alignment/>
    </xf>
    <xf numFmtId="186" fontId="4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6" fontId="6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14" fillId="0" borderId="3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1" fontId="1" fillId="0" borderId="28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/>
    </xf>
    <xf numFmtId="1" fontId="59" fillId="0" borderId="0" xfId="0" applyNumberFormat="1" applyFont="1" applyAlignment="1">
      <alignment horizontal="left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0" borderId="0" xfId="0" applyFont="1" applyAlignment="1" quotePrefix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 quotePrefix="1">
      <alignment vertical="center"/>
    </xf>
    <xf numFmtId="0" fontId="61" fillId="0" borderId="0" xfId="0" applyFont="1" applyAlignment="1">
      <alignment vertical="center"/>
    </xf>
    <xf numFmtId="186" fontId="4" fillId="33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6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/>
    </xf>
    <xf numFmtId="1" fontId="16" fillId="0" borderId="0" xfId="0" applyNumberFormat="1" applyFont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5" fillId="0" borderId="43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L1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7.7109375" style="0" customWidth="1"/>
    <col min="2" max="2" width="23.421875" style="0" customWidth="1"/>
    <col min="3" max="8" width="5.7109375" style="0" customWidth="1"/>
    <col min="9" max="9" width="6.7109375" style="0" customWidth="1"/>
    <col min="10" max="10" width="12.421875" style="65" bestFit="1" customWidth="1"/>
  </cols>
  <sheetData>
    <row r="1" spans="1:9" ht="34.5" thickBot="1" thickTop="1">
      <c r="A1" s="208" t="s">
        <v>350</v>
      </c>
      <c r="B1" s="209"/>
      <c r="C1" s="209"/>
      <c r="D1" s="209"/>
      <c r="E1" s="209"/>
      <c r="F1" s="209"/>
      <c r="G1" s="209"/>
      <c r="H1" s="209"/>
      <c r="I1" s="210"/>
    </row>
    <row r="2" spans="1:9" ht="24" customHeight="1" thickBot="1" thickTop="1">
      <c r="A2" s="22" t="s">
        <v>0</v>
      </c>
      <c r="B2" s="22" t="s">
        <v>30</v>
      </c>
      <c r="C2" s="22">
        <v>1</v>
      </c>
      <c r="D2" s="22">
        <v>2</v>
      </c>
      <c r="E2" s="197" t="s">
        <v>33</v>
      </c>
      <c r="F2" s="22">
        <v>3</v>
      </c>
      <c r="G2" s="198" t="s">
        <v>33</v>
      </c>
      <c r="H2" s="23">
        <v>4</v>
      </c>
      <c r="I2" s="22" t="s">
        <v>2</v>
      </c>
    </row>
    <row r="3" spans="1:10" ht="24" customHeight="1" thickBot="1" thickTop="1">
      <c r="A3" s="183" t="s">
        <v>97</v>
      </c>
      <c r="B3" s="57" t="s">
        <v>362</v>
      </c>
      <c r="C3" s="179">
        <v>6</v>
      </c>
      <c r="D3" s="179">
        <v>5</v>
      </c>
      <c r="E3" s="194">
        <f aca="true" t="shared" si="0" ref="E3:E15">IF(C3+(D3&lt;&gt;""),C3+D3,"")</f>
        <v>11</v>
      </c>
      <c r="F3" s="179">
        <v>6</v>
      </c>
      <c r="G3" s="195">
        <f aca="true" t="shared" si="1" ref="G3:G15">IF(AND(E3&lt;&gt;"")*(F3&lt;&gt;""),E3+F3,"")</f>
        <v>17</v>
      </c>
      <c r="H3" s="180">
        <v>5</v>
      </c>
      <c r="I3" s="25">
        <f aca="true" t="shared" si="2" ref="I3:I15">IF(+C3+D3+F3+H3&lt;&gt;"",+C3+D3+F3+H3,"")</f>
        <v>22</v>
      </c>
      <c r="J3" s="65" t="s">
        <v>398</v>
      </c>
    </row>
    <row r="4" spans="1:9" ht="24" customHeight="1" thickBot="1" thickTop="1">
      <c r="A4" s="80" t="s">
        <v>116</v>
      </c>
      <c r="B4" s="21" t="s">
        <v>16</v>
      </c>
      <c r="C4" s="19">
        <v>5</v>
      </c>
      <c r="D4" s="19">
        <v>5</v>
      </c>
      <c r="E4" s="194">
        <f t="shared" si="0"/>
        <v>10</v>
      </c>
      <c r="F4" s="179">
        <v>5</v>
      </c>
      <c r="G4" s="195">
        <f t="shared" si="1"/>
        <v>15</v>
      </c>
      <c r="H4" s="24">
        <v>5</v>
      </c>
      <c r="I4" s="25">
        <f t="shared" si="2"/>
        <v>20</v>
      </c>
    </row>
    <row r="5" spans="1:9" ht="24" customHeight="1" thickBot="1" thickTop="1">
      <c r="A5" s="20" t="s">
        <v>132</v>
      </c>
      <c r="B5" s="21" t="s">
        <v>23</v>
      </c>
      <c r="C5" s="19">
        <v>5</v>
      </c>
      <c r="D5" s="19">
        <v>5</v>
      </c>
      <c r="E5" s="194">
        <f t="shared" si="0"/>
        <v>10</v>
      </c>
      <c r="F5" s="179">
        <v>5</v>
      </c>
      <c r="G5" s="195">
        <f t="shared" si="1"/>
        <v>15</v>
      </c>
      <c r="H5" s="24">
        <v>5</v>
      </c>
      <c r="I5" s="25">
        <f t="shared" si="2"/>
        <v>20</v>
      </c>
    </row>
    <row r="6" spans="1:9" ht="24" customHeight="1" thickBot="1" thickTop="1">
      <c r="A6" s="80" t="s">
        <v>199</v>
      </c>
      <c r="B6" s="21" t="s">
        <v>17</v>
      </c>
      <c r="C6" s="19">
        <v>4</v>
      </c>
      <c r="D6" s="19">
        <v>6</v>
      </c>
      <c r="E6" s="194">
        <f t="shared" si="0"/>
        <v>10</v>
      </c>
      <c r="F6" s="179">
        <v>4</v>
      </c>
      <c r="G6" s="195">
        <f t="shared" si="1"/>
        <v>14</v>
      </c>
      <c r="H6" s="24">
        <v>6</v>
      </c>
      <c r="I6" s="25">
        <f t="shared" si="2"/>
        <v>20</v>
      </c>
    </row>
    <row r="7" spans="1:12" ht="24" customHeight="1" thickBot="1" thickTop="1">
      <c r="A7" s="80" t="s">
        <v>175</v>
      </c>
      <c r="B7" s="21" t="s">
        <v>19</v>
      </c>
      <c r="C7" s="19">
        <v>5</v>
      </c>
      <c r="D7" s="19">
        <v>5</v>
      </c>
      <c r="E7" s="194">
        <f t="shared" si="0"/>
        <v>10</v>
      </c>
      <c r="F7" s="179">
        <v>4</v>
      </c>
      <c r="G7" s="195">
        <f t="shared" si="1"/>
        <v>14</v>
      </c>
      <c r="H7" s="24">
        <v>5</v>
      </c>
      <c r="I7" s="25">
        <f t="shared" si="2"/>
        <v>19</v>
      </c>
      <c r="L7" s="54"/>
    </row>
    <row r="8" spans="1:10" ht="24" customHeight="1" thickBot="1" thickTop="1">
      <c r="A8" s="184" t="s">
        <v>200</v>
      </c>
      <c r="B8" s="144" t="s">
        <v>82</v>
      </c>
      <c r="C8" s="19">
        <v>4</v>
      </c>
      <c r="D8" s="19">
        <v>4</v>
      </c>
      <c r="E8" s="194">
        <f t="shared" si="0"/>
        <v>8</v>
      </c>
      <c r="F8" s="179">
        <v>5</v>
      </c>
      <c r="G8" s="195">
        <f t="shared" si="1"/>
        <v>13</v>
      </c>
      <c r="H8" s="24">
        <v>5</v>
      </c>
      <c r="I8" s="25">
        <f t="shared" si="2"/>
        <v>18</v>
      </c>
      <c r="J8" s="59"/>
    </row>
    <row r="9" spans="1:9" ht="24" customHeight="1" thickBot="1" thickTop="1">
      <c r="A9" s="80" t="s">
        <v>228</v>
      </c>
      <c r="B9" s="21" t="s">
        <v>24</v>
      </c>
      <c r="C9" s="19">
        <v>4</v>
      </c>
      <c r="D9" s="19">
        <v>4</v>
      </c>
      <c r="E9" s="194">
        <f t="shared" si="0"/>
        <v>8</v>
      </c>
      <c r="F9" s="179">
        <v>6</v>
      </c>
      <c r="G9" s="195">
        <f t="shared" si="1"/>
        <v>14</v>
      </c>
      <c r="H9" s="24">
        <v>3</v>
      </c>
      <c r="I9" s="25">
        <f t="shared" si="2"/>
        <v>17</v>
      </c>
    </row>
    <row r="10" spans="1:9" ht="24" customHeight="1" thickBot="1" thickTop="1">
      <c r="A10" s="80" t="s">
        <v>148</v>
      </c>
      <c r="B10" s="21" t="s">
        <v>22</v>
      </c>
      <c r="C10" s="19">
        <v>5</v>
      </c>
      <c r="D10" s="19">
        <v>6</v>
      </c>
      <c r="E10" s="194">
        <f t="shared" si="0"/>
        <v>11</v>
      </c>
      <c r="F10" s="179">
        <v>3</v>
      </c>
      <c r="G10" s="195">
        <f t="shared" si="1"/>
        <v>14</v>
      </c>
      <c r="H10" s="24">
        <v>2</v>
      </c>
      <c r="I10" s="25">
        <f t="shared" si="2"/>
        <v>16</v>
      </c>
    </row>
    <row r="11" spans="1:9" ht="24" customHeight="1" thickBot="1" thickTop="1">
      <c r="A11" s="80" t="s">
        <v>365</v>
      </c>
      <c r="B11" s="57" t="s">
        <v>20</v>
      </c>
      <c r="C11" s="19">
        <v>4</v>
      </c>
      <c r="D11" s="19">
        <v>2</v>
      </c>
      <c r="E11" s="194">
        <f t="shared" si="0"/>
        <v>6</v>
      </c>
      <c r="F11" s="179">
        <v>4</v>
      </c>
      <c r="G11" s="195">
        <f t="shared" si="1"/>
        <v>10</v>
      </c>
      <c r="H11" s="24">
        <v>4</v>
      </c>
      <c r="I11" s="25">
        <f t="shared" si="2"/>
        <v>14</v>
      </c>
    </row>
    <row r="12" spans="1:9" ht="24" customHeight="1" thickBot="1" thickTop="1">
      <c r="A12" s="80" t="s">
        <v>159</v>
      </c>
      <c r="B12" s="21" t="s">
        <v>21</v>
      </c>
      <c r="C12" s="19">
        <v>5</v>
      </c>
      <c r="D12" s="19">
        <v>4</v>
      </c>
      <c r="E12" s="194">
        <f t="shared" si="0"/>
        <v>9</v>
      </c>
      <c r="F12" s="179">
        <v>2</v>
      </c>
      <c r="G12" s="195">
        <f t="shared" si="1"/>
        <v>11</v>
      </c>
      <c r="H12" s="24">
        <v>3</v>
      </c>
      <c r="I12" s="25">
        <f t="shared" si="2"/>
        <v>14</v>
      </c>
    </row>
    <row r="13" spans="1:9" ht="24" customHeight="1" thickBot="1" thickTop="1">
      <c r="A13" s="80" t="s">
        <v>94</v>
      </c>
      <c r="B13" s="21" t="s">
        <v>18</v>
      </c>
      <c r="C13" s="19">
        <v>4</v>
      </c>
      <c r="D13" s="19">
        <v>5</v>
      </c>
      <c r="E13" s="194">
        <f t="shared" si="0"/>
        <v>9</v>
      </c>
      <c r="F13" s="179">
        <v>0</v>
      </c>
      <c r="G13" s="195">
        <f t="shared" si="1"/>
        <v>9</v>
      </c>
      <c r="H13" s="24"/>
      <c r="I13" s="25">
        <f t="shared" si="2"/>
        <v>9</v>
      </c>
    </row>
    <row r="14" spans="1:9" ht="24" customHeight="1" thickBot="1" thickTop="1">
      <c r="A14" s="80" t="s">
        <v>195</v>
      </c>
      <c r="B14" s="21" t="s">
        <v>14</v>
      </c>
      <c r="C14" s="19">
        <v>4</v>
      </c>
      <c r="D14" s="133"/>
      <c r="E14" s="194">
        <f t="shared" si="0"/>
        <v>4</v>
      </c>
      <c r="F14" s="179">
        <v>4</v>
      </c>
      <c r="G14" s="195">
        <f t="shared" si="1"/>
        <v>8</v>
      </c>
      <c r="H14" s="24">
        <v>1</v>
      </c>
      <c r="I14" s="25">
        <f t="shared" si="2"/>
        <v>9</v>
      </c>
    </row>
    <row r="15" spans="1:9" ht="24" customHeight="1" thickBot="1" thickTop="1">
      <c r="A15" s="80" t="s">
        <v>366</v>
      </c>
      <c r="B15" s="21" t="s">
        <v>15</v>
      </c>
      <c r="C15" s="19"/>
      <c r="D15" s="19"/>
      <c r="E15" s="194">
        <f t="shared" si="0"/>
      </c>
      <c r="F15" s="179"/>
      <c r="G15" s="195">
        <f t="shared" si="1"/>
      </c>
      <c r="H15" s="24"/>
      <c r="I15" s="25">
        <f t="shared" si="2"/>
        <v>0</v>
      </c>
    </row>
    <row r="16" ht="24" thickTop="1"/>
  </sheetData>
  <sheetProtection/>
  <mergeCells count="1">
    <mergeCell ref="A1:I1"/>
  </mergeCells>
  <printOptions/>
  <pageMargins left="0.3937007874015748" right="0" top="0.984251968503937" bottom="0" header="0" footer="0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R1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8" customHeight="1"/>
  <cols>
    <col min="1" max="1" width="5.140625" style="88" customWidth="1"/>
    <col min="2" max="2" width="6.57421875" style="88" hidden="1" customWidth="1"/>
    <col min="3" max="3" width="25.7109375" style="48" customWidth="1"/>
    <col min="4" max="4" width="21.8515625" style="74" customWidth="1"/>
    <col min="5" max="9" width="5.7109375" style="111" customWidth="1"/>
    <col min="10" max="10" width="6.7109375" style="111" customWidth="1"/>
    <col min="11" max="11" width="8.57421875" style="164" customWidth="1"/>
    <col min="12" max="14" width="9.140625" style="45" customWidth="1"/>
    <col min="15" max="17" width="9.28125" style="45" bestFit="1" customWidth="1"/>
    <col min="18" max="18" width="13.57421875" style="45" bestFit="1" customWidth="1"/>
    <col min="19" max="16384" width="9.140625" style="45" customWidth="1"/>
  </cols>
  <sheetData>
    <row r="1" spans="1:10" ht="39" customHeight="1" thickBot="1">
      <c r="A1" s="230" t="s">
        <v>359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7" s="48" customFormat="1" ht="18" customHeight="1" thickBot="1" thickTop="1">
      <c r="A2" s="89" t="s">
        <v>53</v>
      </c>
      <c r="B2" s="89"/>
      <c r="C2" s="89" t="s">
        <v>0</v>
      </c>
      <c r="D2" s="95" t="s">
        <v>1</v>
      </c>
      <c r="E2" s="90">
        <f>1</f>
        <v>1</v>
      </c>
      <c r="F2" s="90">
        <v>2</v>
      </c>
      <c r="G2" s="90">
        <v>3</v>
      </c>
      <c r="H2" s="90">
        <v>4</v>
      </c>
      <c r="I2" s="90">
        <v>5</v>
      </c>
      <c r="J2" s="91" t="s">
        <v>2</v>
      </c>
      <c r="K2" s="162" t="s">
        <v>274</v>
      </c>
      <c r="N2" s="190" t="s">
        <v>337</v>
      </c>
      <c r="O2" s="190" t="s">
        <v>338</v>
      </c>
      <c r="P2" s="190" t="s">
        <v>339</v>
      </c>
      <c r="Q2" s="190" t="s">
        <v>340</v>
      </c>
    </row>
    <row r="3" spans="1:18" s="48" customFormat="1" ht="18" customHeight="1" thickTop="1">
      <c r="A3" s="38">
        <v>1</v>
      </c>
      <c r="B3" s="38"/>
      <c r="C3" s="46" t="s">
        <v>97</v>
      </c>
      <c r="D3" s="96" t="s">
        <v>89</v>
      </c>
      <c r="E3" s="111">
        <v>4</v>
      </c>
      <c r="F3" s="111">
        <v>4</v>
      </c>
      <c r="G3" s="111">
        <v>4</v>
      </c>
      <c r="H3" s="111">
        <v>4</v>
      </c>
      <c r="I3" s="111">
        <v>4</v>
      </c>
      <c r="J3" s="92">
        <f>IF(COUNT(E3:I3)&gt;0,SUM(E3:I3),0)+0.01</f>
        <v>20.01</v>
      </c>
      <c r="K3" s="205" t="s">
        <v>399</v>
      </c>
      <c r="L3" s="67"/>
      <c r="N3" s="190">
        <f>IF(E3+F3=8,1,"")</f>
        <v>1</v>
      </c>
      <c r="O3" s="191">
        <f>IF(E3+F3+G3=12,1,"")</f>
        <v>1</v>
      </c>
      <c r="P3" s="191">
        <f>IF(E3+F3+G3+H3=16,1,"")</f>
        <v>1</v>
      </c>
      <c r="Q3" s="191">
        <f>IF(E3+F3+G3+H3+I3=20,1,"")</f>
        <v>1</v>
      </c>
      <c r="R3" s="189"/>
    </row>
    <row r="4" spans="1:18" s="48" customFormat="1" ht="18" customHeight="1">
      <c r="A4" s="38">
        <f>+A3+1</f>
        <v>2</v>
      </c>
      <c r="B4" s="38"/>
      <c r="C4" s="48" t="s">
        <v>220</v>
      </c>
      <c r="D4" s="97" t="s">
        <v>87</v>
      </c>
      <c r="E4" s="92">
        <v>4</v>
      </c>
      <c r="F4" s="92">
        <v>4</v>
      </c>
      <c r="G4" s="92">
        <v>4</v>
      </c>
      <c r="H4" s="92">
        <v>4</v>
      </c>
      <c r="I4" s="92">
        <v>4</v>
      </c>
      <c r="J4" s="92">
        <f aca="true" t="shared" si="0" ref="J4:J35">IF(COUNT(E4:I4)&gt;0,SUM(E4:I4),0)</f>
        <v>20</v>
      </c>
      <c r="K4" s="163"/>
      <c r="L4" s="67"/>
      <c r="N4" s="190">
        <f aca="true" t="shared" si="1" ref="N4:N68">IF(E4+F4=8,1,"")</f>
        <v>1</v>
      </c>
      <c r="O4" s="191">
        <f aca="true" t="shared" si="2" ref="O4:O68">IF(E4+F4+G4=12,1,"")</f>
        <v>1</v>
      </c>
      <c r="P4" s="191">
        <f aca="true" t="shared" si="3" ref="P4:P68">IF(E4+F4+G4+H4=16,1,"")</f>
        <v>1</v>
      </c>
      <c r="Q4" s="191">
        <f aca="true" t="shared" si="4" ref="Q4:Q68">IF(E4+F4+G4+H4+I4=20,1,"")</f>
        <v>1</v>
      </c>
      <c r="R4" s="189"/>
    </row>
    <row r="5" spans="1:18" s="48" customFormat="1" ht="18" customHeight="1">
      <c r="A5" s="38">
        <f aca="true" t="shared" si="5" ref="A5:A19">+A4+1</f>
        <v>3</v>
      </c>
      <c r="B5" s="38"/>
      <c r="C5" s="48" t="s">
        <v>106</v>
      </c>
      <c r="D5" s="97" t="s">
        <v>107</v>
      </c>
      <c r="E5" s="111">
        <v>4</v>
      </c>
      <c r="F5" s="111">
        <v>4</v>
      </c>
      <c r="G5" s="111">
        <v>4</v>
      </c>
      <c r="H5" s="111">
        <v>4</v>
      </c>
      <c r="I5" s="111">
        <v>4</v>
      </c>
      <c r="J5" s="92">
        <f t="shared" si="0"/>
        <v>20</v>
      </c>
      <c r="K5" s="164"/>
      <c r="L5" s="67"/>
      <c r="N5" s="190">
        <f t="shared" si="1"/>
        <v>1</v>
      </c>
      <c r="O5" s="191">
        <f t="shared" si="2"/>
        <v>1</v>
      </c>
      <c r="P5" s="191">
        <f t="shared" si="3"/>
        <v>1</v>
      </c>
      <c r="Q5" s="191">
        <f t="shared" si="4"/>
        <v>1</v>
      </c>
      <c r="R5" s="189"/>
    </row>
    <row r="6" spans="1:18" s="48" customFormat="1" ht="18" customHeight="1">
      <c r="A6" s="38">
        <f t="shared" si="5"/>
        <v>4</v>
      </c>
      <c r="B6" s="38"/>
      <c r="C6" s="48" t="s">
        <v>199</v>
      </c>
      <c r="D6" s="74" t="s">
        <v>168</v>
      </c>
      <c r="E6" s="111">
        <v>4</v>
      </c>
      <c r="F6" s="111">
        <v>4</v>
      </c>
      <c r="G6" s="111">
        <v>4</v>
      </c>
      <c r="H6" s="111">
        <v>4</v>
      </c>
      <c r="I6" s="111">
        <v>4</v>
      </c>
      <c r="J6" s="92">
        <f t="shared" si="0"/>
        <v>20</v>
      </c>
      <c r="K6" s="164"/>
      <c r="L6" s="67"/>
      <c r="N6" s="190">
        <f t="shared" si="1"/>
        <v>1</v>
      </c>
      <c r="O6" s="191">
        <f t="shared" si="2"/>
        <v>1</v>
      </c>
      <c r="P6" s="191">
        <f t="shared" si="3"/>
        <v>1</v>
      </c>
      <c r="Q6" s="191">
        <f t="shared" si="4"/>
        <v>1</v>
      </c>
      <c r="R6" s="189"/>
    </row>
    <row r="7" spans="1:18" s="48" customFormat="1" ht="18" customHeight="1">
      <c r="A7" s="38">
        <f t="shared" si="5"/>
        <v>5</v>
      </c>
      <c r="B7" s="38"/>
      <c r="C7" s="48" t="s">
        <v>175</v>
      </c>
      <c r="D7" s="74" t="s">
        <v>91</v>
      </c>
      <c r="E7" s="111">
        <v>4</v>
      </c>
      <c r="F7" s="111">
        <v>4</v>
      </c>
      <c r="G7" s="111">
        <v>4</v>
      </c>
      <c r="H7" s="111">
        <v>4</v>
      </c>
      <c r="I7" s="111">
        <v>4</v>
      </c>
      <c r="J7" s="92">
        <f t="shared" si="0"/>
        <v>20</v>
      </c>
      <c r="K7" s="164"/>
      <c r="L7" s="67"/>
      <c r="N7" s="190">
        <f t="shared" si="1"/>
        <v>1</v>
      </c>
      <c r="O7" s="191">
        <f t="shared" si="2"/>
        <v>1</v>
      </c>
      <c r="P7" s="191">
        <f t="shared" si="3"/>
        <v>1</v>
      </c>
      <c r="Q7" s="191">
        <f t="shared" si="4"/>
        <v>1</v>
      </c>
      <c r="R7" s="189"/>
    </row>
    <row r="8" spans="1:18" s="48" customFormat="1" ht="18" customHeight="1">
      <c r="A8" s="38">
        <f t="shared" si="5"/>
        <v>6</v>
      </c>
      <c r="B8" s="38"/>
      <c r="C8" s="48" t="s">
        <v>132</v>
      </c>
      <c r="D8" s="96" t="s">
        <v>89</v>
      </c>
      <c r="E8" s="111">
        <v>4</v>
      </c>
      <c r="F8" s="111">
        <v>4</v>
      </c>
      <c r="G8" s="111">
        <v>4</v>
      </c>
      <c r="H8" s="111">
        <v>4</v>
      </c>
      <c r="I8" s="111">
        <v>4</v>
      </c>
      <c r="J8" s="92">
        <f t="shared" si="0"/>
        <v>20</v>
      </c>
      <c r="K8" s="164"/>
      <c r="L8" s="67"/>
      <c r="N8" s="190">
        <f t="shared" si="1"/>
        <v>1</v>
      </c>
      <c r="O8" s="191">
        <f t="shared" si="2"/>
        <v>1</v>
      </c>
      <c r="P8" s="191">
        <f t="shared" si="3"/>
        <v>1</v>
      </c>
      <c r="Q8" s="191">
        <f t="shared" si="4"/>
        <v>1</v>
      </c>
      <c r="R8" s="189"/>
    </row>
    <row r="9" spans="1:18" s="48" customFormat="1" ht="18" customHeight="1">
      <c r="A9" s="38">
        <f t="shared" si="5"/>
        <v>7</v>
      </c>
      <c r="B9" s="38"/>
      <c r="C9" s="48" t="s">
        <v>382</v>
      </c>
      <c r="D9" s="74" t="s">
        <v>89</v>
      </c>
      <c r="E9" s="111">
        <v>4</v>
      </c>
      <c r="F9" s="111">
        <v>4</v>
      </c>
      <c r="G9" s="111">
        <v>4</v>
      </c>
      <c r="H9" s="111">
        <v>4</v>
      </c>
      <c r="I9" s="111">
        <v>4</v>
      </c>
      <c r="J9" s="92">
        <f t="shared" si="0"/>
        <v>20</v>
      </c>
      <c r="K9" s="164"/>
      <c r="L9" s="67"/>
      <c r="N9" s="190">
        <f t="shared" si="1"/>
        <v>1</v>
      </c>
      <c r="O9" s="191">
        <f t="shared" si="2"/>
        <v>1</v>
      </c>
      <c r="P9" s="191">
        <f t="shared" si="3"/>
        <v>1</v>
      </c>
      <c r="Q9" s="191">
        <f t="shared" si="4"/>
        <v>1</v>
      </c>
      <c r="R9" s="189"/>
    </row>
    <row r="10" spans="1:18" s="48" customFormat="1" ht="18" customHeight="1">
      <c r="A10" s="38">
        <f t="shared" si="5"/>
        <v>8</v>
      </c>
      <c r="B10" s="38"/>
      <c r="C10" s="48" t="s">
        <v>159</v>
      </c>
      <c r="D10" s="74" t="s">
        <v>162</v>
      </c>
      <c r="E10" s="111">
        <v>4</v>
      </c>
      <c r="F10" s="111">
        <v>4</v>
      </c>
      <c r="G10" s="111">
        <v>3</v>
      </c>
      <c r="H10" s="111">
        <v>4</v>
      </c>
      <c r="I10" s="111">
        <v>4</v>
      </c>
      <c r="J10" s="92">
        <f t="shared" si="0"/>
        <v>19</v>
      </c>
      <c r="K10" s="164"/>
      <c r="L10" s="67"/>
      <c r="N10" s="190">
        <f t="shared" si="1"/>
        <v>1</v>
      </c>
      <c r="O10" s="191">
        <f t="shared" si="2"/>
      </c>
      <c r="P10" s="191">
        <f t="shared" si="3"/>
      </c>
      <c r="Q10" s="191">
        <f t="shared" si="4"/>
      </c>
      <c r="R10" s="189"/>
    </row>
    <row r="11" spans="1:18" s="48" customFormat="1" ht="18" customHeight="1">
      <c r="A11" s="38">
        <f t="shared" si="5"/>
        <v>9</v>
      </c>
      <c r="B11" s="38"/>
      <c r="C11" s="48" t="s">
        <v>116</v>
      </c>
      <c r="D11" s="97" t="s">
        <v>87</v>
      </c>
      <c r="E11" s="92">
        <v>4</v>
      </c>
      <c r="F11" s="92">
        <v>4</v>
      </c>
      <c r="G11" s="92">
        <v>3</v>
      </c>
      <c r="H11" s="92">
        <v>4</v>
      </c>
      <c r="I11" s="92">
        <v>4</v>
      </c>
      <c r="J11" s="92">
        <f t="shared" si="0"/>
        <v>19</v>
      </c>
      <c r="K11" s="164"/>
      <c r="L11" s="67"/>
      <c r="N11" s="190">
        <f t="shared" si="1"/>
        <v>1</v>
      </c>
      <c r="O11" s="191">
        <f t="shared" si="2"/>
      </c>
      <c r="P11" s="191">
        <f t="shared" si="3"/>
      </c>
      <c r="Q11" s="191">
        <f t="shared" si="4"/>
      </c>
      <c r="R11" s="189"/>
    </row>
    <row r="12" spans="1:18" s="48" customFormat="1" ht="18" customHeight="1">
      <c r="A12" s="38">
        <f t="shared" si="5"/>
        <v>10</v>
      </c>
      <c r="B12" s="38"/>
      <c r="C12" s="48" t="s">
        <v>256</v>
      </c>
      <c r="D12" s="74" t="s">
        <v>91</v>
      </c>
      <c r="E12" s="111">
        <v>4</v>
      </c>
      <c r="F12" s="111">
        <v>4</v>
      </c>
      <c r="G12" s="111">
        <v>4</v>
      </c>
      <c r="H12" s="111">
        <v>4</v>
      </c>
      <c r="I12" s="111">
        <v>3</v>
      </c>
      <c r="J12" s="92">
        <f t="shared" si="0"/>
        <v>19</v>
      </c>
      <c r="K12" s="164"/>
      <c r="L12" s="67"/>
      <c r="N12" s="190">
        <f t="shared" si="1"/>
        <v>1</v>
      </c>
      <c r="O12" s="191">
        <f t="shared" si="2"/>
        <v>1</v>
      </c>
      <c r="P12" s="191">
        <f t="shared" si="3"/>
        <v>1</v>
      </c>
      <c r="Q12" s="191">
        <f t="shared" si="4"/>
      </c>
      <c r="R12" s="189"/>
    </row>
    <row r="13" spans="1:18" s="48" customFormat="1" ht="18" customHeight="1">
      <c r="A13" s="38">
        <f t="shared" si="5"/>
        <v>11</v>
      </c>
      <c r="B13" s="38"/>
      <c r="C13" s="48" t="s">
        <v>210</v>
      </c>
      <c r="D13" s="74" t="s">
        <v>91</v>
      </c>
      <c r="E13" s="111">
        <v>4</v>
      </c>
      <c r="F13" s="111">
        <v>4</v>
      </c>
      <c r="G13" s="111">
        <v>4</v>
      </c>
      <c r="H13" s="111">
        <v>4</v>
      </c>
      <c r="I13" s="111">
        <v>3</v>
      </c>
      <c r="J13" s="92">
        <f t="shared" si="0"/>
        <v>19</v>
      </c>
      <c r="K13" s="164"/>
      <c r="L13" s="67"/>
      <c r="N13" s="190">
        <f t="shared" si="1"/>
        <v>1</v>
      </c>
      <c r="O13" s="191">
        <f t="shared" si="2"/>
        <v>1</v>
      </c>
      <c r="P13" s="191">
        <f t="shared" si="3"/>
        <v>1</v>
      </c>
      <c r="Q13" s="191">
        <f t="shared" si="4"/>
      </c>
      <c r="R13" s="189"/>
    </row>
    <row r="14" spans="1:18" s="48" customFormat="1" ht="18" customHeight="1">
      <c r="A14" s="38">
        <f t="shared" si="5"/>
        <v>12</v>
      </c>
      <c r="B14" s="38"/>
      <c r="C14" s="48" t="s">
        <v>325</v>
      </c>
      <c r="D14" s="97" t="s">
        <v>89</v>
      </c>
      <c r="E14" s="111">
        <v>3</v>
      </c>
      <c r="F14" s="111">
        <v>4</v>
      </c>
      <c r="G14" s="111">
        <v>4</v>
      </c>
      <c r="H14" s="111">
        <v>4</v>
      </c>
      <c r="I14" s="111">
        <v>4</v>
      </c>
      <c r="J14" s="92">
        <f t="shared" si="0"/>
        <v>19</v>
      </c>
      <c r="K14" s="164"/>
      <c r="L14" s="67"/>
      <c r="N14" s="190">
        <f t="shared" si="1"/>
      </c>
      <c r="O14" s="191">
        <f t="shared" si="2"/>
      </c>
      <c r="P14" s="191">
        <f t="shared" si="3"/>
      </c>
      <c r="Q14" s="191">
        <f t="shared" si="4"/>
      </c>
      <c r="R14" s="189"/>
    </row>
    <row r="15" spans="1:18" s="48" customFormat="1" ht="18" customHeight="1">
      <c r="A15" s="38">
        <f t="shared" si="5"/>
        <v>13</v>
      </c>
      <c r="B15" s="88"/>
      <c r="C15" s="48" t="s">
        <v>130</v>
      </c>
      <c r="D15" s="96" t="s">
        <v>89</v>
      </c>
      <c r="E15" s="111">
        <v>4</v>
      </c>
      <c r="F15" s="111">
        <v>4</v>
      </c>
      <c r="G15" s="111">
        <v>4</v>
      </c>
      <c r="H15" s="111">
        <v>3</v>
      </c>
      <c r="I15" s="111">
        <v>4</v>
      </c>
      <c r="J15" s="92">
        <f t="shared" si="0"/>
        <v>19</v>
      </c>
      <c r="K15" s="164"/>
      <c r="L15" s="67"/>
      <c r="N15" s="190">
        <f t="shared" si="1"/>
        <v>1</v>
      </c>
      <c r="O15" s="191">
        <f t="shared" si="2"/>
        <v>1</v>
      </c>
      <c r="P15" s="191">
        <f t="shared" si="3"/>
      </c>
      <c r="Q15" s="191">
        <f t="shared" si="4"/>
      </c>
      <c r="R15" s="189"/>
    </row>
    <row r="16" spans="1:18" s="48" customFormat="1" ht="18" customHeight="1">
      <c r="A16" s="38">
        <f t="shared" si="5"/>
        <v>14</v>
      </c>
      <c r="B16" s="88"/>
      <c r="C16" s="48" t="s">
        <v>203</v>
      </c>
      <c r="D16" s="74" t="s">
        <v>174</v>
      </c>
      <c r="E16" s="111">
        <v>4</v>
      </c>
      <c r="F16" s="111">
        <v>4</v>
      </c>
      <c r="G16" s="111">
        <v>3</v>
      </c>
      <c r="H16" s="111">
        <v>4</v>
      </c>
      <c r="I16" s="111">
        <v>3</v>
      </c>
      <c r="J16" s="92">
        <f t="shared" si="0"/>
        <v>18</v>
      </c>
      <c r="K16" s="164"/>
      <c r="L16" s="67"/>
      <c r="N16" s="190">
        <f t="shared" si="1"/>
        <v>1</v>
      </c>
      <c r="O16" s="191">
        <f t="shared" si="2"/>
      </c>
      <c r="P16" s="191">
        <f t="shared" si="3"/>
      </c>
      <c r="Q16" s="191">
        <f t="shared" si="4"/>
      </c>
      <c r="R16" s="189"/>
    </row>
    <row r="17" spans="1:18" s="48" customFormat="1" ht="18" customHeight="1">
      <c r="A17" s="38">
        <f t="shared" si="5"/>
        <v>15</v>
      </c>
      <c r="B17" s="38"/>
      <c r="C17" s="48" t="s">
        <v>378</v>
      </c>
      <c r="D17" s="97" t="s">
        <v>126</v>
      </c>
      <c r="E17" s="111">
        <v>3</v>
      </c>
      <c r="F17" s="111">
        <v>4</v>
      </c>
      <c r="G17" s="111">
        <v>4</v>
      </c>
      <c r="H17" s="111">
        <v>4</v>
      </c>
      <c r="I17" s="111">
        <v>3</v>
      </c>
      <c r="J17" s="92">
        <f t="shared" si="0"/>
        <v>18</v>
      </c>
      <c r="K17" s="162"/>
      <c r="L17" s="67"/>
      <c r="N17" s="190">
        <f t="shared" si="1"/>
      </c>
      <c r="O17" s="191">
        <f t="shared" si="2"/>
      </c>
      <c r="P17" s="191">
        <f t="shared" si="3"/>
      </c>
      <c r="Q17" s="191">
        <f t="shared" si="4"/>
      </c>
      <c r="R17" s="189"/>
    </row>
    <row r="18" spans="1:18" s="48" customFormat="1" ht="18" customHeight="1">
      <c r="A18" s="38">
        <f t="shared" si="5"/>
        <v>16</v>
      </c>
      <c r="B18" s="38"/>
      <c r="C18" s="48" t="s">
        <v>148</v>
      </c>
      <c r="D18" s="74" t="s">
        <v>88</v>
      </c>
      <c r="E18" s="111">
        <v>3</v>
      </c>
      <c r="F18" s="111">
        <v>4</v>
      </c>
      <c r="G18" s="111">
        <v>4</v>
      </c>
      <c r="H18" s="111">
        <v>4</v>
      </c>
      <c r="I18" s="111">
        <v>3</v>
      </c>
      <c r="J18" s="92">
        <f t="shared" si="0"/>
        <v>18</v>
      </c>
      <c r="K18" s="164"/>
      <c r="L18" s="67"/>
      <c r="N18" s="190">
        <f t="shared" si="1"/>
      </c>
      <c r="O18" s="191">
        <f t="shared" si="2"/>
      </c>
      <c r="P18" s="191">
        <f t="shared" si="3"/>
      </c>
      <c r="Q18" s="191">
        <f t="shared" si="4"/>
      </c>
      <c r="R18" s="189"/>
    </row>
    <row r="19" spans="1:18" s="48" customFormat="1" ht="18" customHeight="1">
      <c r="A19" s="38">
        <f t="shared" si="5"/>
        <v>17</v>
      </c>
      <c r="B19" s="38"/>
      <c r="C19" s="48" t="s">
        <v>151</v>
      </c>
      <c r="D19" s="74" t="s">
        <v>88</v>
      </c>
      <c r="E19" s="111">
        <v>4</v>
      </c>
      <c r="F19" s="111">
        <v>4</v>
      </c>
      <c r="G19" s="111">
        <v>4</v>
      </c>
      <c r="H19" s="111">
        <v>3</v>
      </c>
      <c r="I19" s="111">
        <v>3</v>
      </c>
      <c r="J19" s="92">
        <f t="shared" si="0"/>
        <v>18</v>
      </c>
      <c r="K19" s="164"/>
      <c r="L19" s="67"/>
      <c r="N19" s="190">
        <f t="shared" si="1"/>
        <v>1</v>
      </c>
      <c r="O19" s="191">
        <f t="shared" si="2"/>
        <v>1</v>
      </c>
      <c r="P19" s="191">
        <f t="shared" si="3"/>
      </c>
      <c r="Q19" s="191">
        <f t="shared" si="4"/>
      </c>
      <c r="R19" s="189"/>
    </row>
    <row r="20" spans="1:18" s="48" customFormat="1" ht="18" customHeight="1">
      <c r="A20" s="38">
        <f>+A19+1</f>
        <v>18</v>
      </c>
      <c r="B20" s="38"/>
      <c r="C20" s="48" t="s">
        <v>254</v>
      </c>
      <c r="D20" s="97" t="s">
        <v>87</v>
      </c>
      <c r="E20" s="111">
        <v>4</v>
      </c>
      <c r="F20" s="111">
        <v>4</v>
      </c>
      <c r="G20" s="111">
        <v>3</v>
      </c>
      <c r="H20" s="111">
        <v>3</v>
      </c>
      <c r="I20" s="111">
        <v>4</v>
      </c>
      <c r="J20" s="92">
        <f t="shared" si="0"/>
        <v>18</v>
      </c>
      <c r="K20" s="164"/>
      <c r="L20" s="67"/>
      <c r="N20" s="190">
        <f t="shared" si="1"/>
        <v>1</v>
      </c>
      <c r="O20" s="191">
        <f t="shared" si="2"/>
      </c>
      <c r="P20" s="191">
        <f t="shared" si="3"/>
      </c>
      <c r="Q20" s="191">
        <f t="shared" si="4"/>
      </c>
      <c r="R20" s="189"/>
    </row>
    <row r="21" spans="1:18" s="48" customFormat="1" ht="18" customHeight="1">
      <c r="A21" s="38">
        <f aca="true" t="shared" si="6" ref="A21:A84">+A20+1</f>
        <v>19</v>
      </c>
      <c r="B21" s="38"/>
      <c r="C21" s="48" t="s">
        <v>131</v>
      </c>
      <c r="D21" s="96" t="s">
        <v>89</v>
      </c>
      <c r="E21" s="111">
        <v>3</v>
      </c>
      <c r="F21" s="111">
        <v>3</v>
      </c>
      <c r="G21" s="111">
        <v>4</v>
      </c>
      <c r="H21" s="111">
        <v>4</v>
      </c>
      <c r="I21" s="111">
        <v>4</v>
      </c>
      <c r="J21" s="92">
        <f t="shared" si="0"/>
        <v>18</v>
      </c>
      <c r="K21" s="164"/>
      <c r="L21" s="67"/>
      <c r="N21" s="190">
        <f>IF(E21+F21=8,1,"")</f>
      </c>
      <c r="O21" s="191">
        <f>IF(E21+F21+G21=12,1,"")</f>
      </c>
      <c r="P21" s="191">
        <f>IF(E21+F21+G21+H21=16,1,"")</f>
      </c>
      <c r="Q21" s="191">
        <f>IF(E21+F21+G21+H21+I21=20,1,"")</f>
      </c>
      <c r="R21" s="189"/>
    </row>
    <row r="22" spans="1:18" s="48" customFormat="1" ht="18" customHeight="1">
      <c r="A22" s="38">
        <f t="shared" si="6"/>
        <v>20</v>
      </c>
      <c r="B22" s="38"/>
      <c r="C22" s="48" t="s">
        <v>383</v>
      </c>
      <c r="D22" s="96" t="s">
        <v>89</v>
      </c>
      <c r="E22" s="111">
        <v>4</v>
      </c>
      <c r="F22" s="111">
        <v>4</v>
      </c>
      <c r="G22" s="111">
        <v>3</v>
      </c>
      <c r="H22" s="111">
        <v>4</v>
      </c>
      <c r="I22" s="111">
        <v>3</v>
      </c>
      <c r="J22" s="92">
        <f t="shared" si="0"/>
        <v>18</v>
      </c>
      <c r="K22" s="163"/>
      <c r="L22" s="67"/>
      <c r="N22" s="190">
        <f t="shared" si="1"/>
        <v>1</v>
      </c>
      <c r="O22" s="191">
        <f t="shared" si="2"/>
      </c>
      <c r="P22" s="191">
        <f t="shared" si="3"/>
      </c>
      <c r="Q22" s="191">
        <f t="shared" si="4"/>
      </c>
      <c r="R22" s="189"/>
    </row>
    <row r="23" spans="1:18" s="48" customFormat="1" ht="18" customHeight="1">
      <c r="A23" s="38">
        <f t="shared" si="6"/>
        <v>21</v>
      </c>
      <c r="B23" s="38"/>
      <c r="C23" s="48" t="s">
        <v>259</v>
      </c>
      <c r="D23" s="96" t="s">
        <v>89</v>
      </c>
      <c r="E23" s="111">
        <v>4</v>
      </c>
      <c r="F23" s="111">
        <v>4</v>
      </c>
      <c r="G23" s="111">
        <v>4</v>
      </c>
      <c r="H23" s="111">
        <v>4</v>
      </c>
      <c r="I23" s="111">
        <v>2</v>
      </c>
      <c r="J23" s="92">
        <f t="shared" si="0"/>
        <v>18</v>
      </c>
      <c r="K23" s="163"/>
      <c r="L23" s="67"/>
      <c r="N23" s="190">
        <f t="shared" si="1"/>
        <v>1</v>
      </c>
      <c r="O23" s="191">
        <f t="shared" si="2"/>
        <v>1</v>
      </c>
      <c r="P23" s="191">
        <f t="shared" si="3"/>
        <v>1</v>
      </c>
      <c r="Q23" s="191">
        <f t="shared" si="4"/>
      </c>
      <c r="R23" s="189"/>
    </row>
    <row r="24" spans="1:18" s="48" customFormat="1" ht="18" customHeight="1">
      <c r="A24" s="38">
        <f t="shared" si="6"/>
        <v>22</v>
      </c>
      <c r="B24" s="38"/>
      <c r="C24" s="48" t="s">
        <v>169</v>
      </c>
      <c r="D24" s="74" t="s">
        <v>174</v>
      </c>
      <c r="E24" s="111">
        <v>4</v>
      </c>
      <c r="F24" s="111">
        <v>3</v>
      </c>
      <c r="G24" s="111">
        <v>2</v>
      </c>
      <c r="H24" s="111">
        <v>4</v>
      </c>
      <c r="I24" s="111">
        <v>4</v>
      </c>
      <c r="J24" s="92">
        <f t="shared" si="0"/>
        <v>17</v>
      </c>
      <c r="K24" s="162"/>
      <c r="L24" s="67"/>
      <c r="N24" s="190">
        <f t="shared" si="1"/>
      </c>
      <c r="O24" s="191">
        <f t="shared" si="2"/>
      </c>
      <c r="P24" s="191">
        <f t="shared" si="3"/>
      </c>
      <c r="Q24" s="191">
        <f t="shared" si="4"/>
      </c>
      <c r="R24" s="189"/>
    </row>
    <row r="25" spans="1:18" s="48" customFormat="1" ht="18" customHeight="1">
      <c r="A25" s="38">
        <f t="shared" si="6"/>
        <v>23</v>
      </c>
      <c r="B25" s="38"/>
      <c r="C25" s="46" t="s">
        <v>123</v>
      </c>
      <c r="D25" s="96" t="s">
        <v>126</v>
      </c>
      <c r="E25" s="111">
        <v>4</v>
      </c>
      <c r="F25" s="111">
        <v>3</v>
      </c>
      <c r="G25" s="111">
        <v>4</v>
      </c>
      <c r="H25" s="111">
        <v>3</v>
      </c>
      <c r="I25" s="111">
        <v>3</v>
      </c>
      <c r="J25" s="92">
        <f t="shared" si="0"/>
        <v>17</v>
      </c>
      <c r="K25" s="164"/>
      <c r="L25" s="67"/>
      <c r="N25" s="190">
        <f t="shared" si="1"/>
      </c>
      <c r="O25" s="191">
        <f t="shared" si="2"/>
      </c>
      <c r="P25" s="191">
        <f t="shared" si="3"/>
      </c>
      <c r="Q25" s="191">
        <f t="shared" si="4"/>
      </c>
      <c r="R25" s="189"/>
    </row>
    <row r="26" spans="1:18" s="48" customFormat="1" ht="18" customHeight="1">
      <c r="A26" s="38">
        <f t="shared" si="6"/>
        <v>24</v>
      </c>
      <c r="B26" s="38"/>
      <c r="C26" s="48" t="s">
        <v>157</v>
      </c>
      <c r="D26" s="74" t="s">
        <v>88</v>
      </c>
      <c r="E26" s="111">
        <v>4</v>
      </c>
      <c r="F26" s="111">
        <v>3</v>
      </c>
      <c r="G26" s="111">
        <v>4</v>
      </c>
      <c r="H26" s="111">
        <v>3</v>
      </c>
      <c r="I26" s="111">
        <v>3</v>
      </c>
      <c r="J26" s="92">
        <f t="shared" si="0"/>
        <v>17</v>
      </c>
      <c r="K26" s="164"/>
      <c r="L26" s="67"/>
      <c r="N26" s="190">
        <f t="shared" si="1"/>
      </c>
      <c r="O26" s="191">
        <f t="shared" si="2"/>
      </c>
      <c r="P26" s="191">
        <f t="shared" si="3"/>
      </c>
      <c r="Q26" s="191">
        <f t="shared" si="4"/>
      </c>
      <c r="R26" s="189"/>
    </row>
    <row r="27" spans="1:18" s="48" customFormat="1" ht="18" customHeight="1">
      <c r="A27" s="38">
        <f t="shared" si="6"/>
        <v>25</v>
      </c>
      <c r="B27" s="38"/>
      <c r="C27" s="48" t="s">
        <v>235</v>
      </c>
      <c r="D27" s="97" t="s">
        <v>87</v>
      </c>
      <c r="E27" s="92">
        <v>4</v>
      </c>
      <c r="F27" s="92">
        <v>4</v>
      </c>
      <c r="G27" s="92">
        <v>4</v>
      </c>
      <c r="H27" s="92">
        <v>4</v>
      </c>
      <c r="I27" s="92">
        <v>1</v>
      </c>
      <c r="J27" s="92">
        <f t="shared" si="0"/>
        <v>17</v>
      </c>
      <c r="K27" s="164"/>
      <c r="L27" s="67"/>
      <c r="N27" s="190">
        <f t="shared" si="1"/>
        <v>1</v>
      </c>
      <c r="O27" s="191">
        <f t="shared" si="2"/>
        <v>1</v>
      </c>
      <c r="P27" s="191">
        <f t="shared" si="3"/>
        <v>1</v>
      </c>
      <c r="Q27" s="191">
        <f t="shared" si="4"/>
      </c>
      <c r="R27" s="189"/>
    </row>
    <row r="28" spans="1:18" s="48" customFormat="1" ht="18" customHeight="1">
      <c r="A28" s="38">
        <f t="shared" si="6"/>
        <v>26</v>
      </c>
      <c r="B28" s="38"/>
      <c r="C28" s="48" t="s">
        <v>110</v>
      </c>
      <c r="D28" s="97" t="s">
        <v>107</v>
      </c>
      <c r="E28" s="111">
        <v>3</v>
      </c>
      <c r="F28" s="111">
        <v>4</v>
      </c>
      <c r="G28" s="111">
        <v>3</v>
      </c>
      <c r="H28" s="111">
        <v>3</v>
      </c>
      <c r="I28" s="111">
        <v>4</v>
      </c>
      <c r="J28" s="92">
        <f t="shared" si="0"/>
        <v>17</v>
      </c>
      <c r="K28" s="164"/>
      <c r="L28" s="67"/>
      <c r="N28" s="190">
        <f t="shared" si="1"/>
      </c>
      <c r="O28" s="191">
        <f t="shared" si="2"/>
      </c>
      <c r="P28" s="191">
        <f t="shared" si="3"/>
      </c>
      <c r="Q28" s="191">
        <f t="shared" si="4"/>
      </c>
      <c r="R28" s="189"/>
    </row>
    <row r="29" spans="1:18" s="48" customFormat="1" ht="18" customHeight="1">
      <c r="A29" s="38">
        <f t="shared" si="6"/>
        <v>27</v>
      </c>
      <c r="B29" s="38"/>
      <c r="C29" s="48" t="s">
        <v>226</v>
      </c>
      <c r="D29" s="74" t="s">
        <v>89</v>
      </c>
      <c r="E29" s="111">
        <v>4</v>
      </c>
      <c r="F29" s="111">
        <v>3</v>
      </c>
      <c r="G29" s="111">
        <v>3</v>
      </c>
      <c r="H29" s="111">
        <v>3</v>
      </c>
      <c r="I29" s="111">
        <v>4</v>
      </c>
      <c r="J29" s="92">
        <f t="shared" si="0"/>
        <v>17</v>
      </c>
      <c r="K29" s="164"/>
      <c r="L29" s="67"/>
      <c r="N29" s="190">
        <f t="shared" si="1"/>
      </c>
      <c r="O29" s="191">
        <f t="shared" si="2"/>
      </c>
      <c r="P29" s="191">
        <f t="shared" si="3"/>
      </c>
      <c r="Q29" s="191">
        <f t="shared" si="4"/>
      </c>
      <c r="R29" s="189"/>
    </row>
    <row r="30" spans="1:18" s="48" customFormat="1" ht="18" customHeight="1">
      <c r="A30" s="38">
        <f t="shared" si="6"/>
        <v>28</v>
      </c>
      <c r="B30" s="38"/>
      <c r="C30" s="48" t="s">
        <v>128</v>
      </c>
      <c r="D30" s="96" t="s">
        <v>89</v>
      </c>
      <c r="E30" s="111">
        <v>4</v>
      </c>
      <c r="F30" s="111">
        <v>3</v>
      </c>
      <c r="G30" s="111">
        <v>4</v>
      </c>
      <c r="H30" s="111">
        <v>3</v>
      </c>
      <c r="I30" s="111">
        <v>3</v>
      </c>
      <c r="J30" s="92">
        <f t="shared" si="0"/>
        <v>17</v>
      </c>
      <c r="K30" s="164"/>
      <c r="L30" s="67"/>
      <c r="N30" s="190">
        <f t="shared" si="1"/>
      </c>
      <c r="O30" s="191">
        <f t="shared" si="2"/>
      </c>
      <c r="P30" s="191">
        <f t="shared" si="3"/>
      </c>
      <c r="Q30" s="191">
        <f t="shared" si="4"/>
      </c>
      <c r="R30" s="189"/>
    </row>
    <row r="31" spans="1:18" s="48" customFormat="1" ht="18" customHeight="1">
      <c r="A31" s="38">
        <f t="shared" si="6"/>
        <v>29</v>
      </c>
      <c r="B31" s="38"/>
      <c r="C31" s="48" t="s">
        <v>204</v>
      </c>
      <c r="D31" s="74" t="s">
        <v>174</v>
      </c>
      <c r="E31" s="111">
        <v>4</v>
      </c>
      <c r="F31" s="111">
        <v>4</v>
      </c>
      <c r="G31" s="111">
        <v>4</v>
      </c>
      <c r="H31" s="111">
        <v>4</v>
      </c>
      <c r="I31" s="111">
        <v>0</v>
      </c>
      <c r="J31" s="92">
        <f t="shared" si="0"/>
        <v>16</v>
      </c>
      <c r="K31" s="164"/>
      <c r="L31" s="67"/>
      <c r="N31" s="190">
        <f t="shared" si="1"/>
        <v>1</v>
      </c>
      <c r="O31" s="191">
        <f t="shared" si="2"/>
        <v>1</v>
      </c>
      <c r="P31" s="191">
        <f t="shared" si="3"/>
        <v>1</v>
      </c>
      <c r="Q31" s="191">
        <f t="shared" si="4"/>
      </c>
      <c r="R31" s="189"/>
    </row>
    <row r="32" spans="1:18" s="48" customFormat="1" ht="18" customHeight="1">
      <c r="A32" s="38">
        <f t="shared" si="6"/>
        <v>30</v>
      </c>
      <c r="B32" s="88"/>
      <c r="C32" s="46" t="s">
        <v>96</v>
      </c>
      <c r="D32" s="96" t="s">
        <v>122</v>
      </c>
      <c r="E32" s="111">
        <v>4</v>
      </c>
      <c r="F32" s="111">
        <v>3</v>
      </c>
      <c r="G32" s="111">
        <v>2</v>
      </c>
      <c r="H32" s="111">
        <v>4</v>
      </c>
      <c r="I32" s="111">
        <v>3</v>
      </c>
      <c r="J32" s="92">
        <f t="shared" si="0"/>
        <v>16</v>
      </c>
      <c r="K32" s="164"/>
      <c r="L32" s="67"/>
      <c r="N32" s="190">
        <f t="shared" si="1"/>
      </c>
      <c r="O32" s="191">
        <f t="shared" si="2"/>
      </c>
      <c r="P32" s="191">
        <f t="shared" si="3"/>
      </c>
      <c r="Q32" s="191">
        <f t="shared" si="4"/>
      </c>
      <c r="R32" s="189"/>
    </row>
    <row r="33" spans="1:18" s="48" customFormat="1" ht="18" customHeight="1">
      <c r="A33" s="38">
        <f t="shared" si="6"/>
        <v>31</v>
      </c>
      <c r="B33" s="88"/>
      <c r="C33" s="46" t="s">
        <v>103</v>
      </c>
      <c r="D33" s="96" t="s">
        <v>104</v>
      </c>
      <c r="E33" s="92">
        <v>4</v>
      </c>
      <c r="F33" s="92">
        <v>2</v>
      </c>
      <c r="G33" s="92">
        <v>4</v>
      </c>
      <c r="H33" s="92">
        <v>3</v>
      </c>
      <c r="I33" s="92">
        <v>3</v>
      </c>
      <c r="J33" s="92">
        <f t="shared" si="0"/>
        <v>16</v>
      </c>
      <c r="K33" s="164"/>
      <c r="N33" s="190">
        <f t="shared" si="1"/>
      </c>
      <c r="O33" s="191">
        <f t="shared" si="2"/>
      </c>
      <c r="P33" s="191">
        <f t="shared" si="3"/>
      </c>
      <c r="Q33" s="191">
        <f t="shared" si="4"/>
      </c>
      <c r="R33" s="189"/>
    </row>
    <row r="34" spans="1:18" s="48" customFormat="1" ht="18" customHeight="1">
      <c r="A34" s="38">
        <f t="shared" si="6"/>
        <v>32</v>
      </c>
      <c r="B34" s="88"/>
      <c r="C34" s="48" t="s">
        <v>158</v>
      </c>
      <c r="D34" s="74" t="s">
        <v>88</v>
      </c>
      <c r="E34" s="111">
        <v>4</v>
      </c>
      <c r="F34" s="111">
        <v>2</v>
      </c>
      <c r="G34" s="111">
        <v>2</v>
      </c>
      <c r="H34" s="111">
        <v>4</v>
      </c>
      <c r="I34" s="111">
        <v>4</v>
      </c>
      <c r="J34" s="92">
        <f t="shared" si="0"/>
        <v>16</v>
      </c>
      <c r="K34" s="164"/>
      <c r="N34" s="190">
        <f t="shared" si="1"/>
      </c>
      <c r="O34" s="191">
        <f t="shared" si="2"/>
      </c>
      <c r="P34" s="191">
        <f t="shared" si="3"/>
      </c>
      <c r="Q34" s="191">
        <f t="shared" si="4"/>
      </c>
      <c r="R34" s="189"/>
    </row>
    <row r="35" spans="1:18" s="48" customFormat="1" ht="18" customHeight="1">
      <c r="A35" s="38">
        <f t="shared" si="6"/>
        <v>33</v>
      </c>
      <c r="B35" s="38"/>
      <c r="C35" s="48" t="s">
        <v>160</v>
      </c>
      <c r="D35" s="74" t="s">
        <v>162</v>
      </c>
      <c r="E35" s="111">
        <v>3</v>
      </c>
      <c r="F35" s="111">
        <v>2</v>
      </c>
      <c r="G35" s="111">
        <v>3</v>
      </c>
      <c r="H35" s="111">
        <v>4</v>
      </c>
      <c r="I35" s="111">
        <v>4</v>
      </c>
      <c r="J35" s="92">
        <f t="shared" si="0"/>
        <v>16</v>
      </c>
      <c r="K35" s="163"/>
      <c r="N35" s="190">
        <f t="shared" si="1"/>
      </c>
      <c r="O35" s="191">
        <f t="shared" si="2"/>
      </c>
      <c r="P35" s="191">
        <f t="shared" si="3"/>
      </c>
      <c r="Q35" s="191">
        <f t="shared" si="4"/>
      </c>
      <c r="R35" s="189"/>
    </row>
    <row r="36" spans="1:18" s="48" customFormat="1" ht="18" customHeight="1">
      <c r="A36" s="38">
        <f t="shared" si="6"/>
        <v>34</v>
      </c>
      <c r="B36" s="38"/>
      <c r="C36" s="47" t="s">
        <v>117</v>
      </c>
      <c r="D36" s="97" t="s">
        <v>95</v>
      </c>
      <c r="E36" s="92">
        <v>4</v>
      </c>
      <c r="F36" s="92">
        <v>3</v>
      </c>
      <c r="G36" s="92">
        <v>4</v>
      </c>
      <c r="H36" s="92">
        <v>2</v>
      </c>
      <c r="I36" s="92">
        <v>3</v>
      </c>
      <c r="J36" s="92">
        <f aca="true" t="shared" si="7" ref="J36:J67">IF(COUNT(E36:I36)&gt;0,SUM(E36:I36),0)</f>
        <v>16</v>
      </c>
      <c r="K36" s="162"/>
      <c r="N36" s="190">
        <f t="shared" si="1"/>
      </c>
      <c r="O36" s="191">
        <f t="shared" si="2"/>
      </c>
      <c r="P36" s="191">
        <f t="shared" si="3"/>
      </c>
      <c r="Q36" s="191">
        <f t="shared" si="4"/>
      </c>
      <c r="R36" s="189"/>
    </row>
    <row r="37" spans="1:18" s="48" customFormat="1" ht="18" customHeight="1">
      <c r="A37" s="38">
        <f t="shared" si="6"/>
        <v>35</v>
      </c>
      <c r="B37" s="38"/>
      <c r="C37" s="48" t="s">
        <v>200</v>
      </c>
      <c r="D37" s="74" t="s">
        <v>107</v>
      </c>
      <c r="E37" s="111">
        <v>3</v>
      </c>
      <c r="F37" s="111">
        <v>3</v>
      </c>
      <c r="G37" s="111">
        <v>3</v>
      </c>
      <c r="H37" s="111">
        <v>4</v>
      </c>
      <c r="I37" s="111">
        <v>3</v>
      </c>
      <c r="J37" s="92">
        <f t="shared" si="7"/>
        <v>16</v>
      </c>
      <c r="K37" s="164"/>
      <c r="N37" s="190">
        <f t="shared" si="1"/>
      </c>
      <c r="O37" s="191">
        <f t="shared" si="2"/>
      </c>
      <c r="P37" s="191">
        <f t="shared" si="3"/>
      </c>
      <c r="Q37" s="191">
        <f t="shared" si="4"/>
      </c>
      <c r="R37" s="189"/>
    </row>
    <row r="38" spans="1:18" s="48" customFormat="1" ht="18" customHeight="1">
      <c r="A38" s="38">
        <f t="shared" si="6"/>
        <v>36</v>
      </c>
      <c r="B38" s="38"/>
      <c r="C38" s="48" t="s">
        <v>109</v>
      </c>
      <c r="D38" s="97" t="s">
        <v>107</v>
      </c>
      <c r="E38" s="111">
        <v>2</v>
      </c>
      <c r="F38" s="111">
        <v>4</v>
      </c>
      <c r="G38" s="111">
        <v>4</v>
      </c>
      <c r="H38" s="111">
        <v>4</v>
      </c>
      <c r="I38" s="111">
        <v>2</v>
      </c>
      <c r="J38" s="92">
        <f t="shared" si="7"/>
        <v>16</v>
      </c>
      <c r="K38" s="164"/>
      <c r="N38" s="190">
        <f t="shared" si="1"/>
      </c>
      <c r="O38" s="191">
        <f t="shared" si="2"/>
      </c>
      <c r="P38" s="191">
        <f t="shared" si="3"/>
      </c>
      <c r="Q38" s="191">
        <f t="shared" si="4"/>
      </c>
      <c r="R38" s="189"/>
    </row>
    <row r="39" spans="1:18" s="48" customFormat="1" ht="18" customHeight="1">
      <c r="A39" s="38">
        <f t="shared" si="6"/>
        <v>37</v>
      </c>
      <c r="B39" s="38"/>
      <c r="C39" s="48" t="s">
        <v>344</v>
      </c>
      <c r="D39" s="74" t="s">
        <v>168</v>
      </c>
      <c r="E39" s="111">
        <v>2</v>
      </c>
      <c r="F39" s="111">
        <v>4</v>
      </c>
      <c r="G39" s="111">
        <v>4</v>
      </c>
      <c r="H39" s="111">
        <v>4</v>
      </c>
      <c r="I39" s="111">
        <v>2</v>
      </c>
      <c r="J39" s="92">
        <f t="shared" si="7"/>
        <v>16</v>
      </c>
      <c r="K39" s="164"/>
      <c r="N39" s="190">
        <f t="shared" si="1"/>
      </c>
      <c r="O39" s="191">
        <f t="shared" si="2"/>
      </c>
      <c r="P39" s="191">
        <f t="shared" si="3"/>
      </c>
      <c r="Q39" s="191">
        <f t="shared" si="4"/>
      </c>
      <c r="R39" s="189"/>
    </row>
    <row r="40" spans="1:18" ht="18" customHeight="1">
      <c r="A40" s="38">
        <f t="shared" si="6"/>
        <v>38</v>
      </c>
      <c r="B40" s="38"/>
      <c r="C40" s="48" t="s">
        <v>176</v>
      </c>
      <c r="D40" s="74" t="s">
        <v>91</v>
      </c>
      <c r="E40" s="111">
        <v>4</v>
      </c>
      <c r="F40" s="111">
        <v>3</v>
      </c>
      <c r="G40" s="111">
        <v>3</v>
      </c>
      <c r="H40" s="111">
        <v>3</v>
      </c>
      <c r="I40" s="111">
        <v>3</v>
      </c>
      <c r="J40" s="92">
        <f t="shared" si="7"/>
        <v>16</v>
      </c>
      <c r="N40" s="190">
        <f t="shared" si="1"/>
      </c>
      <c r="O40" s="191">
        <f t="shared" si="2"/>
      </c>
      <c r="P40" s="191">
        <f t="shared" si="3"/>
      </c>
      <c r="Q40" s="191">
        <f t="shared" si="4"/>
      </c>
      <c r="R40" s="189"/>
    </row>
    <row r="41" spans="1:18" ht="18" customHeight="1">
      <c r="A41" s="38">
        <f t="shared" si="6"/>
        <v>39</v>
      </c>
      <c r="B41" s="38"/>
      <c r="C41" s="48" t="s">
        <v>90</v>
      </c>
      <c r="D41" s="74" t="s">
        <v>91</v>
      </c>
      <c r="E41" s="111">
        <v>4</v>
      </c>
      <c r="F41" s="111">
        <v>2</v>
      </c>
      <c r="G41" s="111">
        <v>4</v>
      </c>
      <c r="H41" s="111">
        <v>3</v>
      </c>
      <c r="I41" s="111">
        <v>3</v>
      </c>
      <c r="J41" s="92">
        <f t="shared" si="7"/>
        <v>16</v>
      </c>
      <c r="N41" s="190">
        <f t="shared" si="1"/>
      </c>
      <c r="O41" s="191">
        <f t="shared" si="2"/>
      </c>
      <c r="P41" s="191">
        <f t="shared" si="3"/>
      </c>
      <c r="Q41" s="191">
        <f t="shared" si="4"/>
      </c>
      <c r="R41" s="189"/>
    </row>
    <row r="42" spans="1:18" ht="18" customHeight="1">
      <c r="A42" s="38">
        <f t="shared" si="6"/>
        <v>40</v>
      </c>
      <c r="B42" s="38"/>
      <c r="C42" s="48" t="s">
        <v>141</v>
      </c>
      <c r="D42" s="96" t="s">
        <v>89</v>
      </c>
      <c r="E42" s="111">
        <v>4</v>
      </c>
      <c r="F42" s="111">
        <v>4</v>
      </c>
      <c r="G42" s="111">
        <v>4</v>
      </c>
      <c r="H42" s="111">
        <v>4</v>
      </c>
      <c r="J42" s="92">
        <f t="shared" si="7"/>
        <v>16</v>
      </c>
      <c r="N42" s="190">
        <f t="shared" si="1"/>
        <v>1</v>
      </c>
      <c r="O42" s="191">
        <f t="shared" si="2"/>
        <v>1</v>
      </c>
      <c r="P42" s="191">
        <f t="shared" si="3"/>
        <v>1</v>
      </c>
      <c r="Q42" s="191">
        <f t="shared" si="4"/>
      </c>
      <c r="R42" s="189"/>
    </row>
    <row r="43" spans="1:18" ht="18" customHeight="1">
      <c r="A43" s="38">
        <f t="shared" si="6"/>
        <v>41</v>
      </c>
      <c r="B43" s="38"/>
      <c r="C43" s="48" t="s">
        <v>142</v>
      </c>
      <c r="D43" s="96" t="s">
        <v>89</v>
      </c>
      <c r="E43" s="111">
        <v>4</v>
      </c>
      <c r="F43" s="111">
        <v>4</v>
      </c>
      <c r="G43" s="111">
        <v>4</v>
      </c>
      <c r="H43" s="111">
        <v>4</v>
      </c>
      <c r="J43" s="92">
        <f t="shared" si="7"/>
        <v>16</v>
      </c>
      <c r="N43" s="190">
        <f t="shared" si="1"/>
        <v>1</v>
      </c>
      <c r="O43" s="191">
        <f t="shared" si="2"/>
        <v>1</v>
      </c>
      <c r="P43" s="191">
        <f t="shared" si="3"/>
        <v>1</v>
      </c>
      <c r="Q43" s="191">
        <f t="shared" si="4"/>
      </c>
      <c r="R43" s="189"/>
    </row>
    <row r="44" spans="1:18" ht="18" customHeight="1">
      <c r="A44" s="38">
        <f t="shared" si="6"/>
        <v>42</v>
      </c>
      <c r="B44" s="38"/>
      <c r="C44" s="46" t="s">
        <v>120</v>
      </c>
      <c r="D44" s="96" t="s">
        <v>122</v>
      </c>
      <c r="E44" s="92">
        <v>4</v>
      </c>
      <c r="F44" s="92">
        <v>3</v>
      </c>
      <c r="G44" s="92">
        <v>4</v>
      </c>
      <c r="H44" s="92">
        <v>1</v>
      </c>
      <c r="I44" s="92">
        <v>3</v>
      </c>
      <c r="J44" s="92">
        <f t="shared" si="7"/>
        <v>15</v>
      </c>
      <c r="N44" s="190">
        <f t="shared" si="1"/>
      </c>
      <c r="O44" s="191">
        <f t="shared" si="2"/>
      </c>
      <c r="P44" s="191">
        <f t="shared" si="3"/>
      </c>
      <c r="Q44" s="191">
        <f t="shared" si="4"/>
      </c>
      <c r="R44" s="189"/>
    </row>
    <row r="45" spans="1:18" ht="18" customHeight="1">
      <c r="A45" s="38">
        <f t="shared" si="6"/>
        <v>43</v>
      </c>
      <c r="C45" s="48" t="s">
        <v>245</v>
      </c>
      <c r="D45" s="97" t="s">
        <v>104</v>
      </c>
      <c r="E45" s="111">
        <v>4</v>
      </c>
      <c r="F45" s="111">
        <v>2</v>
      </c>
      <c r="G45" s="111">
        <v>2</v>
      </c>
      <c r="H45" s="111">
        <v>3</v>
      </c>
      <c r="I45" s="111">
        <v>4</v>
      </c>
      <c r="J45" s="92">
        <f t="shared" si="7"/>
        <v>15</v>
      </c>
      <c r="N45" s="190">
        <f t="shared" si="1"/>
      </c>
      <c r="O45" s="191">
        <f t="shared" si="2"/>
      </c>
      <c r="P45" s="191">
        <f t="shared" si="3"/>
      </c>
      <c r="Q45" s="191">
        <f t="shared" si="4"/>
      </c>
      <c r="R45" s="189"/>
    </row>
    <row r="46" spans="1:18" ht="18" customHeight="1">
      <c r="A46" s="38">
        <f t="shared" si="6"/>
        <v>44</v>
      </c>
      <c r="B46" s="38"/>
      <c r="C46" s="48" t="s">
        <v>153</v>
      </c>
      <c r="D46" s="74" t="s">
        <v>88</v>
      </c>
      <c r="E46" s="111">
        <v>3</v>
      </c>
      <c r="F46" s="111">
        <v>3</v>
      </c>
      <c r="G46" s="111">
        <v>3</v>
      </c>
      <c r="H46" s="111">
        <v>2</v>
      </c>
      <c r="I46" s="111">
        <v>4</v>
      </c>
      <c r="J46" s="92">
        <f t="shared" si="7"/>
        <v>15</v>
      </c>
      <c r="K46" s="163"/>
      <c r="N46" s="190">
        <f t="shared" si="1"/>
      </c>
      <c r="O46" s="191">
        <f t="shared" si="2"/>
      </c>
      <c r="P46" s="191">
        <f t="shared" si="3"/>
      </c>
      <c r="Q46" s="191">
        <f t="shared" si="4"/>
      </c>
      <c r="R46" s="189"/>
    </row>
    <row r="47" spans="1:18" ht="18" customHeight="1">
      <c r="A47" s="38">
        <f t="shared" si="6"/>
        <v>45</v>
      </c>
      <c r="B47" s="38"/>
      <c r="C47" s="48" t="s">
        <v>207</v>
      </c>
      <c r="D47" s="74" t="s">
        <v>88</v>
      </c>
      <c r="E47" s="111">
        <v>4</v>
      </c>
      <c r="F47" s="111">
        <v>4</v>
      </c>
      <c r="G47" s="111">
        <v>4</v>
      </c>
      <c r="H47" s="111">
        <v>1</v>
      </c>
      <c r="I47" s="111">
        <v>2</v>
      </c>
      <c r="J47" s="92">
        <f t="shared" si="7"/>
        <v>15</v>
      </c>
      <c r="K47" s="163"/>
      <c r="N47" s="190">
        <f t="shared" si="1"/>
        <v>1</v>
      </c>
      <c r="O47" s="191">
        <f t="shared" si="2"/>
        <v>1</v>
      </c>
      <c r="P47" s="191">
        <f t="shared" si="3"/>
      </c>
      <c r="Q47" s="191">
        <f t="shared" si="4"/>
      </c>
      <c r="R47" s="189"/>
    </row>
    <row r="48" spans="1:18" ht="18" customHeight="1">
      <c r="A48" s="38">
        <f t="shared" si="6"/>
        <v>46</v>
      </c>
      <c r="B48" s="38"/>
      <c r="C48" s="48" t="s">
        <v>152</v>
      </c>
      <c r="D48" s="74" t="s">
        <v>88</v>
      </c>
      <c r="E48" s="111">
        <v>3</v>
      </c>
      <c r="F48" s="111">
        <v>3</v>
      </c>
      <c r="G48" s="111">
        <v>4</v>
      </c>
      <c r="H48" s="111">
        <v>3</v>
      </c>
      <c r="I48" s="111">
        <v>2</v>
      </c>
      <c r="J48" s="92">
        <f t="shared" si="7"/>
        <v>15</v>
      </c>
      <c r="K48" s="163"/>
      <c r="N48" s="190">
        <f t="shared" si="1"/>
      </c>
      <c r="O48" s="191">
        <f t="shared" si="2"/>
      </c>
      <c r="P48" s="191">
        <f t="shared" si="3"/>
      </c>
      <c r="Q48" s="191">
        <f t="shared" si="4"/>
      </c>
      <c r="R48" s="189"/>
    </row>
    <row r="49" spans="1:18" ht="18" customHeight="1">
      <c r="A49" s="38">
        <f t="shared" si="6"/>
        <v>47</v>
      </c>
      <c r="B49" s="38"/>
      <c r="C49" s="48" t="s">
        <v>113</v>
      </c>
      <c r="D49" s="97" t="s">
        <v>107</v>
      </c>
      <c r="E49" s="111">
        <v>2</v>
      </c>
      <c r="F49" s="111">
        <v>3</v>
      </c>
      <c r="G49" s="111">
        <v>4</v>
      </c>
      <c r="H49" s="111">
        <v>3</v>
      </c>
      <c r="I49" s="111">
        <v>3</v>
      </c>
      <c r="J49" s="92">
        <f t="shared" si="7"/>
        <v>15</v>
      </c>
      <c r="K49" s="163"/>
      <c r="N49" s="190">
        <f t="shared" si="1"/>
      </c>
      <c r="O49" s="191">
        <f t="shared" si="2"/>
      </c>
      <c r="P49" s="191">
        <f t="shared" si="3"/>
      </c>
      <c r="Q49" s="191">
        <f t="shared" si="4"/>
      </c>
      <c r="R49" s="189"/>
    </row>
    <row r="50" spans="1:18" ht="18" customHeight="1">
      <c r="A50" s="38">
        <f t="shared" si="6"/>
        <v>48</v>
      </c>
      <c r="B50" s="38"/>
      <c r="C50" s="48" t="s">
        <v>167</v>
      </c>
      <c r="D50" s="74" t="s">
        <v>168</v>
      </c>
      <c r="E50" s="111">
        <v>4</v>
      </c>
      <c r="F50" s="111">
        <v>4</v>
      </c>
      <c r="G50" s="111">
        <v>4</v>
      </c>
      <c r="H50" s="111">
        <v>3</v>
      </c>
      <c r="J50" s="92">
        <f t="shared" si="7"/>
        <v>15</v>
      </c>
      <c r="K50" s="163"/>
      <c r="N50" s="190">
        <f t="shared" si="1"/>
        <v>1</v>
      </c>
      <c r="O50" s="191">
        <f t="shared" si="2"/>
        <v>1</v>
      </c>
      <c r="P50" s="191">
        <f t="shared" si="3"/>
      </c>
      <c r="Q50" s="191">
        <f t="shared" si="4"/>
      </c>
      <c r="R50" s="189"/>
    </row>
    <row r="51" spans="1:18" ht="18" customHeight="1">
      <c r="A51" s="38">
        <f t="shared" si="6"/>
        <v>49</v>
      </c>
      <c r="B51" s="38"/>
      <c r="C51" s="48" t="s">
        <v>163</v>
      </c>
      <c r="D51" s="74" t="s">
        <v>168</v>
      </c>
      <c r="E51" s="111">
        <v>4</v>
      </c>
      <c r="F51" s="111">
        <v>4</v>
      </c>
      <c r="G51" s="111">
        <v>3</v>
      </c>
      <c r="H51" s="111">
        <v>4</v>
      </c>
      <c r="J51" s="92">
        <f t="shared" si="7"/>
        <v>15</v>
      </c>
      <c r="K51" s="163"/>
      <c r="N51" s="190">
        <f t="shared" si="1"/>
        <v>1</v>
      </c>
      <c r="O51" s="191">
        <f t="shared" si="2"/>
      </c>
      <c r="P51" s="191">
        <f t="shared" si="3"/>
      </c>
      <c r="Q51" s="191">
        <f t="shared" si="4"/>
      </c>
      <c r="R51" s="189"/>
    </row>
    <row r="52" spans="1:18" ht="18" customHeight="1">
      <c r="A52" s="38">
        <f t="shared" si="6"/>
        <v>50</v>
      </c>
      <c r="B52" s="38"/>
      <c r="C52" s="48" t="s">
        <v>231</v>
      </c>
      <c r="D52" s="74" t="s">
        <v>91</v>
      </c>
      <c r="E52" s="111">
        <v>2</v>
      </c>
      <c r="F52" s="111">
        <v>3</v>
      </c>
      <c r="G52" s="111">
        <v>4</v>
      </c>
      <c r="H52" s="111">
        <v>3</v>
      </c>
      <c r="I52" s="111">
        <v>3</v>
      </c>
      <c r="J52" s="92">
        <f t="shared" si="7"/>
        <v>15</v>
      </c>
      <c r="K52" s="162"/>
      <c r="N52" s="190">
        <f t="shared" si="1"/>
      </c>
      <c r="O52" s="191">
        <f t="shared" si="2"/>
      </c>
      <c r="P52" s="191">
        <f t="shared" si="3"/>
      </c>
      <c r="Q52" s="191">
        <f t="shared" si="4"/>
      </c>
      <c r="R52" s="189"/>
    </row>
    <row r="53" spans="1:18" ht="18" customHeight="1">
      <c r="A53" s="38">
        <f t="shared" si="6"/>
        <v>51</v>
      </c>
      <c r="B53" s="38"/>
      <c r="C53" s="48" t="s">
        <v>179</v>
      </c>
      <c r="D53" s="74" t="s">
        <v>91</v>
      </c>
      <c r="E53" s="111">
        <v>3</v>
      </c>
      <c r="F53" s="111">
        <v>2</v>
      </c>
      <c r="G53" s="111">
        <v>4</v>
      </c>
      <c r="H53" s="111">
        <v>4</v>
      </c>
      <c r="I53" s="111">
        <v>2</v>
      </c>
      <c r="J53" s="92">
        <f t="shared" si="7"/>
        <v>15</v>
      </c>
      <c r="K53" s="162"/>
      <c r="N53" s="190">
        <f t="shared" si="1"/>
      </c>
      <c r="O53" s="191">
        <f t="shared" si="2"/>
      </c>
      <c r="P53" s="191">
        <f t="shared" si="3"/>
      </c>
      <c r="Q53" s="191">
        <f t="shared" si="4"/>
      </c>
      <c r="R53" s="189"/>
    </row>
    <row r="54" spans="1:18" ht="18" customHeight="1">
      <c r="A54" s="38">
        <f t="shared" si="6"/>
        <v>52</v>
      </c>
      <c r="B54" s="38"/>
      <c r="C54" s="48" t="s">
        <v>138</v>
      </c>
      <c r="D54" s="96" t="s">
        <v>89</v>
      </c>
      <c r="E54" s="111">
        <v>4</v>
      </c>
      <c r="F54" s="111">
        <v>1</v>
      </c>
      <c r="G54" s="111">
        <v>4</v>
      </c>
      <c r="H54" s="111">
        <v>4</v>
      </c>
      <c r="I54" s="111">
        <v>2</v>
      </c>
      <c r="J54" s="92">
        <f t="shared" si="7"/>
        <v>15</v>
      </c>
      <c r="K54" s="162"/>
      <c r="N54" s="190">
        <f t="shared" si="1"/>
      </c>
      <c r="O54" s="191">
        <f t="shared" si="2"/>
      </c>
      <c r="P54" s="191">
        <f t="shared" si="3"/>
      </c>
      <c r="Q54" s="191">
        <f t="shared" si="4"/>
      </c>
      <c r="R54" s="189"/>
    </row>
    <row r="55" spans="1:18" ht="18" customHeight="1">
      <c r="A55" s="38">
        <f t="shared" si="6"/>
        <v>53</v>
      </c>
      <c r="B55" s="38"/>
      <c r="C55" s="48" t="s">
        <v>228</v>
      </c>
      <c r="D55" s="74" t="s">
        <v>174</v>
      </c>
      <c r="E55" s="111">
        <v>4</v>
      </c>
      <c r="F55" s="111">
        <v>3</v>
      </c>
      <c r="H55" s="111">
        <v>3</v>
      </c>
      <c r="I55" s="111">
        <v>4</v>
      </c>
      <c r="J55" s="92">
        <f t="shared" si="7"/>
        <v>14</v>
      </c>
      <c r="N55" s="190">
        <f t="shared" si="1"/>
      </c>
      <c r="O55" s="191">
        <f t="shared" si="2"/>
      </c>
      <c r="P55" s="191">
        <f t="shared" si="3"/>
      </c>
      <c r="Q55" s="191">
        <f t="shared" si="4"/>
      </c>
      <c r="R55" s="189"/>
    </row>
    <row r="56" spans="1:18" ht="18" customHeight="1">
      <c r="A56" s="38">
        <f t="shared" si="6"/>
        <v>54</v>
      </c>
      <c r="B56" s="38"/>
      <c r="C56" s="47" t="s">
        <v>124</v>
      </c>
      <c r="D56" s="96" t="s">
        <v>126</v>
      </c>
      <c r="F56" s="111">
        <v>4</v>
      </c>
      <c r="G56" s="111">
        <v>3</v>
      </c>
      <c r="H56" s="111">
        <v>3</v>
      </c>
      <c r="I56" s="111">
        <v>4</v>
      </c>
      <c r="J56" s="92">
        <f t="shared" si="7"/>
        <v>14</v>
      </c>
      <c r="N56" s="190">
        <f t="shared" si="1"/>
      </c>
      <c r="O56" s="191">
        <f t="shared" si="2"/>
      </c>
      <c r="P56" s="191">
        <f t="shared" si="3"/>
      </c>
      <c r="Q56" s="191">
        <f t="shared" si="4"/>
      </c>
      <c r="R56" s="189"/>
    </row>
    <row r="57" spans="1:18" ht="18" customHeight="1">
      <c r="A57" s="38">
        <f t="shared" si="6"/>
        <v>55</v>
      </c>
      <c r="B57" s="38"/>
      <c r="C57" s="48" t="s">
        <v>115</v>
      </c>
      <c r="D57" s="74" t="s">
        <v>88</v>
      </c>
      <c r="E57" s="111">
        <v>4</v>
      </c>
      <c r="F57" s="111">
        <v>4</v>
      </c>
      <c r="G57" s="111">
        <v>3</v>
      </c>
      <c r="H57" s="111">
        <v>3</v>
      </c>
      <c r="J57" s="92">
        <f t="shared" si="7"/>
        <v>14</v>
      </c>
      <c r="N57" s="190">
        <f t="shared" si="1"/>
        <v>1</v>
      </c>
      <c r="O57" s="191">
        <f t="shared" si="2"/>
      </c>
      <c r="P57" s="191">
        <f t="shared" si="3"/>
      </c>
      <c r="Q57" s="191">
        <f t="shared" si="4"/>
      </c>
      <c r="R57" s="189"/>
    </row>
    <row r="58" spans="1:18" ht="18" customHeight="1">
      <c r="A58" s="38">
        <f t="shared" si="6"/>
        <v>56</v>
      </c>
      <c r="B58" s="38"/>
      <c r="C58" s="48" t="s">
        <v>147</v>
      </c>
      <c r="D58" s="74" t="s">
        <v>88</v>
      </c>
      <c r="E58" s="111">
        <v>2</v>
      </c>
      <c r="F58" s="111">
        <v>3</v>
      </c>
      <c r="G58" s="111">
        <v>3</v>
      </c>
      <c r="H58" s="111">
        <v>3</v>
      </c>
      <c r="I58" s="111">
        <v>3</v>
      </c>
      <c r="J58" s="92">
        <f t="shared" si="7"/>
        <v>14</v>
      </c>
      <c r="N58" s="190">
        <f t="shared" si="1"/>
      </c>
      <c r="O58" s="191">
        <f t="shared" si="2"/>
      </c>
      <c r="P58" s="191">
        <f t="shared" si="3"/>
      </c>
      <c r="Q58" s="191">
        <f t="shared" si="4"/>
      </c>
      <c r="R58" s="189"/>
    </row>
    <row r="59" spans="1:18" ht="18" customHeight="1">
      <c r="A59" s="38">
        <f t="shared" si="6"/>
        <v>57</v>
      </c>
      <c r="B59" s="38"/>
      <c r="C59" s="48" t="s">
        <v>336</v>
      </c>
      <c r="D59" s="74" t="s">
        <v>88</v>
      </c>
      <c r="E59" s="111">
        <v>1</v>
      </c>
      <c r="F59" s="111">
        <v>3</v>
      </c>
      <c r="G59" s="111">
        <v>2</v>
      </c>
      <c r="H59" s="111">
        <v>4</v>
      </c>
      <c r="I59" s="111">
        <v>4</v>
      </c>
      <c r="J59" s="92">
        <f t="shared" si="7"/>
        <v>14</v>
      </c>
      <c r="N59" s="190">
        <f t="shared" si="1"/>
      </c>
      <c r="O59" s="191">
        <f t="shared" si="2"/>
      </c>
      <c r="P59" s="191">
        <f t="shared" si="3"/>
      </c>
      <c r="Q59" s="191">
        <f t="shared" si="4"/>
      </c>
      <c r="R59" s="189"/>
    </row>
    <row r="60" spans="1:18" ht="18" customHeight="1">
      <c r="A60" s="38">
        <f t="shared" si="6"/>
        <v>58</v>
      </c>
      <c r="B60" s="38"/>
      <c r="C60" s="48" t="s">
        <v>161</v>
      </c>
      <c r="D60" s="74" t="s">
        <v>162</v>
      </c>
      <c r="E60" s="92">
        <v>4</v>
      </c>
      <c r="F60" s="92">
        <v>2</v>
      </c>
      <c r="G60" s="92">
        <v>1</v>
      </c>
      <c r="H60" s="92">
        <v>4</v>
      </c>
      <c r="I60" s="92">
        <v>3</v>
      </c>
      <c r="J60" s="92">
        <f t="shared" si="7"/>
        <v>14</v>
      </c>
      <c r="N60" s="190">
        <f t="shared" si="1"/>
      </c>
      <c r="O60" s="191">
        <f t="shared" si="2"/>
      </c>
      <c r="P60" s="191">
        <f t="shared" si="3"/>
      </c>
      <c r="Q60" s="191">
        <f t="shared" si="4"/>
      </c>
      <c r="R60" s="189"/>
    </row>
    <row r="61" spans="1:18" ht="18" customHeight="1">
      <c r="A61" s="38">
        <f t="shared" si="6"/>
        <v>59</v>
      </c>
      <c r="C61" s="48" t="s">
        <v>324</v>
      </c>
      <c r="D61" s="97" t="s">
        <v>87</v>
      </c>
      <c r="E61" s="92">
        <v>3</v>
      </c>
      <c r="F61" s="92">
        <v>4</v>
      </c>
      <c r="G61" s="92">
        <v>3</v>
      </c>
      <c r="H61" s="92">
        <v>3</v>
      </c>
      <c r="I61" s="92">
        <v>1</v>
      </c>
      <c r="J61" s="92">
        <f t="shared" si="7"/>
        <v>14</v>
      </c>
      <c r="N61" s="190">
        <f t="shared" si="1"/>
      </c>
      <c r="O61" s="191">
        <f t="shared" si="2"/>
      </c>
      <c r="P61" s="191">
        <f t="shared" si="3"/>
      </c>
      <c r="Q61" s="191">
        <f t="shared" si="4"/>
      </c>
      <c r="R61" s="189"/>
    </row>
    <row r="62" spans="1:18" ht="18" customHeight="1">
      <c r="A62" s="38">
        <f t="shared" si="6"/>
        <v>60</v>
      </c>
      <c r="C62" s="48" t="s">
        <v>108</v>
      </c>
      <c r="D62" s="97" t="s">
        <v>107</v>
      </c>
      <c r="E62" s="111">
        <v>2</v>
      </c>
      <c r="F62" s="111">
        <v>2</v>
      </c>
      <c r="G62" s="111">
        <v>3</v>
      </c>
      <c r="H62" s="111">
        <v>4</v>
      </c>
      <c r="I62" s="111">
        <v>3</v>
      </c>
      <c r="J62" s="92">
        <f t="shared" si="7"/>
        <v>14</v>
      </c>
      <c r="N62" s="190">
        <f t="shared" si="1"/>
      </c>
      <c r="O62" s="191">
        <f t="shared" si="2"/>
      </c>
      <c r="P62" s="191">
        <f t="shared" si="3"/>
      </c>
      <c r="Q62" s="191">
        <f t="shared" si="4"/>
      </c>
      <c r="R62" s="189"/>
    </row>
    <row r="63" spans="1:18" ht="18" customHeight="1">
      <c r="A63" s="38">
        <f t="shared" si="6"/>
        <v>61</v>
      </c>
      <c r="C63" s="48" t="s">
        <v>114</v>
      </c>
      <c r="D63" s="97" t="s">
        <v>107</v>
      </c>
      <c r="E63" s="111">
        <v>1</v>
      </c>
      <c r="F63" s="111">
        <v>3</v>
      </c>
      <c r="G63" s="111">
        <v>4</v>
      </c>
      <c r="H63" s="111">
        <v>2</v>
      </c>
      <c r="I63" s="111">
        <v>4</v>
      </c>
      <c r="J63" s="92">
        <f t="shared" si="7"/>
        <v>14</v>
      </c>
      <c r="N63" s="190">
        <f t="shared" si="1"/>
      </c>
      <c r="O63" s="191">
        <f t="shared" si="2"/>
      </c>
      <c r="P63" s="191">
        <f t="shared" si="3"/>
      </c>
      <c r="Q63" s="191">
        <f t="shared" si="4"/>
      </c>
      <c r="R63" s="189"/>
    </row>
    <row r="64" spans="1:18" ht="18" customHeight="1">
      <c r="A64" s="38">
        <f t="shared" si="6"/>
        <v>62</v>
      </c>
      <c r="B64" s="38"/>
      <c r="C64" s="48" t="s">
        <v>139</v>
      </c>
      <c r="D64" s="96" t="s">
        <v>89</v>
      </c>
      <c r="E64" s="111">
        <v>4</v>
      </c>
      <c r="F64" s="111">
        <v>1</v>
      </c>
      <c r="G64" s="111">
        <v>3</v>
      </c>
      <c r="H64" s="111">
        <v>2</v>
      </c>
      <c r="I64" s="111">
        <v>4</v>
      </c>
      <c r="J64" s="92">
        <f t="shared" si="7"/>
        <v>14</v>
      </c>
      <c r="K64" s="163"/>
      <c r="N64" s="190">
        <f t="shared" si="1"/>
      </c>
      <c r="O64" s="191">
        <f t="shared" si="2"/>
      </c>
      <c r="P64" s="191">
        <f t="shared" si="3"/>
      </c>
      <c r="Q64" s="191">
        <f t="shared" si="4"/>
      </c>
      <c r="R64" s="189"/>
    </row>
    <row r="65" spans="1:18" ht="18" customHeight="1">
      <c r="A65" s="38">
        <f t="shared" si="6"/>
        <v>63</v>
      </c>
      <c r="B65" s="38"/>
      <c r="C65" s="48" t="s">
        <v>135</v>
      </c>
      <c r="D65" s="96" t="s">
        <v>89</v>
      </c>
      <c r="E65" s="111">
        <v>3</v>
      </c>
      <c r="F65" s="111">
        <v>4</v>
      </c>
      <c r="G65" s="111">
        <v>4</v>
      </c>
      <c r="H65" s="111">
        <v>3</v>
      </c>
      <c r="J65" s="92">
        <f t="shared" si="7"/>
        <v>14</v>
      </c>
      <c r="N65" s="190">
        <f t="shared" si="1"/>
      </c>
      <c r="O65" s="191">
        <f t="shared" si="2"/>
      </c>
      <c r="P65" s="191">
        <f t="shared" si="3"/>
      </c>
      <c r="Q65" s="191">
        <f t="shared" si="4"/>
      </c>
      <c r="R65" s="189"/>
    </row>
    <row r="66" spans="1:18" ht="18" customHeight="1">
      <c r="A66" s="38">
        <f t="shared" si="6"/>
        <v>64</v>
      </c>
      <c r="B66" s="38"/>
      <c r="C66" s="48" t="s">
        <v>170</v>
      </c>
      <c r="D66" s="74" t="s">
        <v>174</v>
      </c>
      <c r="E66" s="111">
        <v>4</v>
      </c>
      <c r="F66" s="111">
        <v>1</v>
      </c>
      <c r="G66" s="111">
        <v>4</v>
      </c>
      <c r="H66" s="111">
        <v>1</v>
      </c>
      <c r="I66" s="111">
        <v>3</v>
      </c>
      <c r="J66" s="92">
        <f t="shared" si="7"/>
        <v>13</v>
      </c>
      <c r="N66" s="190">
        <f t="shared" si="1"/>
      </c>
      <c r="O66" s="191">
        <f t="shared" si="2"/>
      </c>
      <c r="P66" s="191">
        <f t="shared" si="3"/>
      </c>
      <c r="Q66" s="191">
        <f t="shared" si="4"/>
      </c>
      <c r="R66" s="189"/>
    </row>
    <row r="67" spans="1:18" ht="18" customHeight="1">
      <c r="A67" s="38">
        <f t="shared" si="6"/>
        <v>65</v>
      </c>
      <c r="B67" s="38"/>
      <c r="C67" s="48" t="s">
        <v>269</v>
      </c>
      <c r="D67" s="96" t="s">
        <v>174</v>
      </c>
      <c r="E67" s="111">
        <v>3</v>
      </c>
      <c r="F67" s="111">
        <v>4</v>
      </c>
      <c r="G67" s="111">
        <v>4</v>
      </c>
      <c r="H67" s="111">
        <v>2</v>
      </c>
      <c r="J67" s="92">
        <f t="shared" si="7"/>
        <v>13</v>
      </c>
      <c r="N67" s="190">
        <f t="shared" si="1"/>
      </c>
      <c r="O67" s="191">
        <f t="shared" si="2"/>
      </c>
      <c r="P67" s="191">
        <f t="shared" si="3"/>
      </c>
      <c r="Q67" s="191">
        <f t="shared" si="4"/>
      </c>
      <c r="R67" s="189"/>
    </row>
    <row r="68" spans="1:18" ht="18" customHeight="1">
      <c r="A68" s="38">
        <f t="shared" si="6"/>
        <v>66</v>
      </c>
      <c r="B68" s="38"/>
      <c r="C68" s="48" t="s">
        <v>154</v>
      </c>
      <c r="D68" s="74" t="s">
        <v>88</v>
      </c>
      <c r="E68" s="111">
        <v>3</v>
      </c>
      <c r="F68" s="111">
        <v>2</v>
      </c>
      <c r="H68" s="111">
        <v>4</v>
      </c>
      <c r="I68" s="111">
        <v>4</v>
      </c>
      <c r="J68" s="92">
        <f aca="true" t="shared" si="8" ref="J68:J94">IF(COUNT(E68:I68)&gt;0,SUM(E68:I68),0)</f>
        <v>13</v>
      </c>
      <c r="N68" s="190">
        <f t="shared" si="1"/>
      </c>
      <c r="O68" s="191">
        <f t="shared" si="2"/>
      </c>
      <c r="P68" s="191">
        <f t="shared" si="3"/>
      </c>
      <c r="Q68" s="191">
        <f t="shared" si="4"/>
      </c>
      <c r="R68" s="189"/>
    </row>
    <row r="69" spans="1:18" ht="18" customHeight="1">
      <c r="A69" s="38">
        <f t="shared" si="6"/>
        <v>67</v>
      </c>
      <c r="B69" s="38"/>
      <c r="C69" s="48" t="s">
        <v>111</v>
      </c>
      <c r="D69" s="97" t="s">
        <v>107</v>
      </c>
      <c r="E69" s="111">
        <v>2</v>
      </c>
      <c r="F69" s="111">
        <v>1</v>
      </c>
      <c r="G69" s="111">
        <v>4</v>
      </c>
      <c r="H69" s="111">
        <v>3</v>
      </c>
      <c r="I69" s="111">
        <v>3</v>
      </c>
      <c r="J69" s="92">
        <f t="shared" si="8"/>
        <v>13</v>
      </c>
      <c r="N69" s="190">
        <f aca="true" t="shared" si="9" ref="N69:N130">IF(E69+F69=8,1,"")</f>
      </c>
      <c r="O69" s="191">
        <f aca="true" t="shared" si="10" ref="O69:O130">IF(E69+F69+G69=12,1,"")</f>
      </c>
      <c r="P69" s="191">
        <f aca="true" t="shared" si="11" ref="P69:P130">IF(E69+F69+G69+H69=16,1,"")</f>
      </c>
      <c r="Q69" s="191">
        <f aca="true" t="shared" si="12" ref="Q69:Q130">IF(E69+F69+G69+H69+I69=20,1,"")</f>
      </c>
      <c r="R69" s="189"/>
    </row>
    <row r="70" spans="1:18" ht="18" customHeight="1">
      <c r="A70" s="38">
        <f t="shared" si="6"/>
        <v>68</v>
      </c>
      <c r="B70" s="38"/>
      <c r="C70" s="48" t="s">
        <v>258</v>
      </c>
      <c r="D70" s="74" t="s">
        <v>91</v>
      </c>
      <c r="E70" s="111">
        <v>3</v>
      </c>
      <c r="F70" s="111">
        <v>2</v>
      </c>
      <c r="G70" s="111">
        <v>3</v>
      </c>
      <c r="H70" s="111">
        <v>1</v>
      </c>
      <c r="I70" s="111">
        <v>4</v>
      </c>
      <c r="J70" s="92">
        <f t="shared" si="8"/>
        <v>13</v>
      </c>
      <c r="N70" s="190">
        <f t="shared" si="9"/>
      </c>
      <c r="O70" s="191">
        <f t="shared" si="10"/>
      </c>
      <c r="P70" s="191">
        <f t="shared" si="11"/>
      </c>
      <c r="Q70" s="191">
        <f t="shared" si="12"/>
      </c>
      <c r="R70" s="189"/>
    </row>
    <row r="71" spans="1:18" ht="18" customHeight="1">
      <c r="A71" s="38">
        <f t="shared" si="6"/>
        <v>69</v>
      </c>
      <c r="B71" s="38"/>
      <c r="C71" s="48" t="s">
        <v>140</v>
      </c>
      <c r="D71" s="96" t="s">
        <v>89</v>
      </c>
      <c r="E71" s="111">
        <v>3</v>
      </c>
      <c r="F71" s="111">
        <v>3</v>
      </c>
      <c r="G71" s="111">
        <v>4</v>
      </c>
      <c r="I71" s="111">
        <v>3</v>
      </c>
      <c r="J71" s="92">
        <f t="shared" si="8"/>
        <v>13</v>
      </c>
      <c r="N71" s="190">
        <f t="shared" si="9"/>
      </c>
      <c r="O71" s="191">
        <f t="shared" si="10"/>
      </c>
      <c r="P71" s="191">
        <f t="shared" si="11"/>
      </c>
      <c r="Q71" s="191">
        <f t="shared" si="12"/>
      </c>
      <c r="R71" s="189"/>
    </row>
    <row r="72" spans="1:18" ht="18" customHeight="1">
      <c r="A72" s="38">
        <f t="shared" si="6"/>
        <v>70</v>
      </c>
      <c r="B72" s="38"/>
      <c r="C72" s="48" t="s">
        <v>129</v>
      </c>
      <c r="D72" s="96" t="s">
        <v>89</v>
      </c>
      <c r="E72" s="111">
        <v>3</v>
      </c>
      <c r="F72" s="111">
        <v>2</v>
      </c>
      <c r="G72" s="111">
        <v>3</v>
      </c>
      <c r="H72" s="111">
        <v>2</v>
      </c>
      <c r="I72" s="111">
        <v>3</v>
      </c>
      <c r="J72" s="92">
        <f t="shared" si="8"/>
        <v>13</v>
      </c>
      <c r="N72" s="190">
        <f t="shared" si="9"/>
      </c>
      <c r="O72" s="191">
        <f t="shared" si="10"/>
      </c>
      <c r="P72" s="191">
        <f t="shared" si="11"/>
      </c>
      <c r="Q72" s="191">
        <f t="shared" si="12"/>
      </c>
      <c r="R72" s="189"/>
    </row>
    <row r="73" spans="1:18" ht="18" customHeight="1">
      <c r="A73" s="38">
        <f t="shared" si="6"/>
        <v>71</v>
      </c>
      <c r="C73" s="46" t="s">
        <v>195</v>
      </c>
      <c r="D73" s="96" t="s">
        <v>122</v>
      </c>
      <c r="E73" s="111">
        <v>3</v>
      </c>
      <c r="G73" s="111">
        <v>4</v>
      </c>
      <c r="H73" s="111">
        <v>3</v>
      </c>
      <c r="I73" s="111">
        <v>2</v>
      </c>
      <c r="J73" s="92">
        <f t="shared" si="8"/>
        <v>12</v>
      </c>
      <c r="N73" s="190">
        <f t="shared" si="9"/>
      </c>
      <c r="O73" s="191">
        <f t="shared" si="10"/>
      </c>
      <c r="P73" s="191">
        <f t="shared" si="11"/>
      </c>
      <c r="Q73" s="191">
        <f t="shared" si="12"/>
      </c>
      <c r="R73" s="189"/>
    </row>
    <row r="74" spans="1:18" ht="18" customHeight="1">
      <c r="A74" s="38">
        <f t="shared" si="6"/>
        <v>72</v>
      </c>
      <c r="B74" s="38"/>
      <c r="C74" s="46" t="s">
        <v>125</v>
      </c>
      <c r="D74" s="96" t="s">
        <v>126</v>
      </c>
      <c r="E74" s="111">
        <v>3</v>
      </c>
      <c r="F74" s="111">
        <v>3</v>
      </c>
      <c r="H74" s="111">
        <v>4</v>
      </c>
      <c r="I74" s="111">
        <v>2</v>
      </c>
      <c r="J74" s="92">
        <f t="shared" si="8"/>
        <v>12</v>
      </c>
      <c r="K74" s="163"/>
      <c r="N74" s="190">
        <f t="shared" si="9"/>
      </c>
      <c r="O74" s="191">
        <f t="shared" si="10"/>
      </c>
      <c r="P74" s="191">
        <f t="shared" si="11"/>
      </c>
      <c r="Q74" s="191">
        <f t="shared" si="12"/>
      </c>
      <c r="R74" s="189"/>
    </row>
    <row r="75" spans="1:18" ht="18" customHeight="1">
      <c r="A75" s="38">
        <f t="shared" si="6"/>
        <v>73</v>
      </c>
      <c r="B75" s="38"/>
      <c r="C75" s="48" t="s">
        <v>240</v>
      </c>
      <c r="D75" s="74" t="s">
        <v>126</v>
      </c>
      <c r="E75" s="111">
        <v>3</v>
      </c>
      <c r="F75" s="111">
        <v>3</v>
      </c>
      <c r="G75" s="111">
        <v>2</v>
      </c>
      <c r="H75" s="111">
        <v>4</v>
      </c>
      <c r="J75" s="92">
        <f t="shared" si="8"/>
        <v>12</v>
      </c>
      <c r="N75" s="190">
        <f t="shared" si="9"/>
      </c>
      <c r="O75" s="191">
        <f t="shared" si="10"/>
      </c>
      <c r="P75" s="191">
        <f t="shared" si="11"/>
      </c>
      <c r="Q75" s="191">
        <f t="shared" si="12"/>
      </c>
      <c r="R75" s="189"/>
    </row>
    <row r="76" spans="1:18" ht="18" customHeight="1">
      <c r="A76" s="38">
        <f t="shared" si="6"/>
        <v>74</v>
      </c>
      <c r="B76" s="38"/>
      <c r="C76" s="48" t="s">
        <v>149</v>
      </c>
      <c r="D76" s="74" t="s">
        <v>88</v>
      </c>
      <c r="E76" s="111">
        <v>2</v>
      </c>
      <c r="F76" s="111">
        <v>3</v>
      </c>
      <c r="G76" s="111">
        <v>3</v>
      </c>
      <c r="H76" s="111">
        <v>2</v>
      </c>
      <c r="I76" s="111">
        <v>2</v>
      </c>
      <c r="J76" s="92">
        <f t="shared" si="8"/>
        <v>12</v>
      </c>
      <c r="N76" s="190">
        <f t="shared" si="9"/>
      </c>
      <c r="O76" s="191">
        <f t="shared" si="10"/>
      </c>
      <c r="P76" s="191">
        <f t="shared" si="11"/>
      </c>
      <c r="Q76" s="191">
        <f t="shared" si="12"/>
      </c>
      <c r="R76" s="189"/>
    </row>
    <row r="77" spans="1:18" ht="18" customHeight="1">
      <c r="A77" s="38">
        <f t="shared" si="6"/>
        <v>75</v>
      </c>
      <c r="B77" s="38"/>
      <c r="C77" s="48" t="s">
        <v>263</v>
      </c>
      <c r="D77" s="97" t="s">
        <v>87</v>
      </c>
      <c r="E77" s="92">
        <v>3</v>
      </c>
      <c r="F77" s="92">
        <v>1</v>
      </c>
      <c r="G77" s="92">
        <v>2</v>
      </c>
      <c r="H77" s="92">
        <v>2</v>
      </c>
      <c r="I77" s="92">
        <v>4</v>
      </c>
      <c r="J77" s="92">
        <f t="shared" si="8"/>
        <v>12</v>
      </c>
      <c r="N77" s="190">
        <f t="shared" si="9"/>
      </c>
      <c r="O77" s="191">
        <f t="shared" si="10"/>
      </c>
      <c r="P77" s="191">
        <f t="shared" si="11"/>
      </c>
      <c r="Q77" s="191">
        <f t="shared" si="12"/>
      </c>
      <c r="R77" s="189"/>
    </row>
    <row r="78" spans="1:18" ht="18" customHeight="1">
      <c r="A78" s="38">
        <f t="shared" si="6"/>
        <v>76</v>
      </c>
      <c r="B78" s="38"/>
      <c r="C78" s="48" t="s">
        <v>262</v>
      </c>
      <c r="D78" s="97" t="s">
        <v>87</v>
      </c>
      <c r="E78" s="111">
        <v>1</v>
      </c>
      <c r="F78" s="111">
        <v>3</v>
      </c>
      <c r="G78" s="111">
        <v>2</v>
      </c>
      <c r="H78" s="111">
        <v>3</v>
      </c>
      <c r="I78" s="111">
        <v>3</v>
      </c>
      <c r="J78" s="92">
        <f t="shared" si="8"/>
        <v>12</v>
      </c>
      <c r="N78" s="190">
        <f t="shared" si="9"/>
      </c>
      <c r="O78" s="191">
        <f t="shared" si="10"/>
      </c>
      <c r="P78" s="191">
        <f t="shared" si="11"/>
      </c>
      <c r="Q78" s="191">
        <f t="shared" si="12"/>
      </c>
      <c r="R78" s="189"/>
    </row>
    <row r="79" spans="1:18" ht="18" customHeight="1">
      <c r="A79" s="38">
        <f t="shared" si="6"/>
        <v>77</v>
      </c>
      <c r="B79" s="38"/>
      <c r="C79" s="48" t="s">
        <v>166</v>
      </c>
      <c r="D79" s="74" t="s">
        <v>168</v>
      </c>
      <c r="E79" s="111">
        <v>2</v>
      </c>
      <c r="F79" s="111">
        <v>1</v>
      </c>
      <c r="G79" s="111">
        <v>4</v>
      </c>
      <c r="H79" s="111">
        <v>3</v>
      </c>
      <c r="I79" s="111">
        <v>2</v>
      </c>
      <c r="J79" s="92">
        <f t="shared" si="8"/>
        <v>12</v>
      </c>
      <c r="N79" s="190">
        <f t="shared" si="9"/>
      </c>
      <c r="O79" s="191">
        <f t="shared" si="10"/>
      </c>
      <c r="P79" s="191">
        <f t="shared" si="11"/>
      </c>
      <c r="Q79" s="191">
        <f t="shared" si="12"/>
      </c>
      <c r="R79" s="189"/>
    </row>
    <row r="80" spans="1:18" ht="18" customHeight="1">
      <c r="A80" s="38">
        <f t="shared" si="6"/>
        <v>78</v>
      </c>
      <c r="C80" s="48" t="s">
        <v>243</v>
      </c>
      <c r="D80" s="74" t="s">
        <v>174</v>
      </c>
      <c r="E80" s="111">
        <v>3</v>
      </c>
      <c r="F80" s="111">
        <v>2</v>
      </c>
      <c r="G80" s="111">
        <v>3</v>
      </c>
      <c r="H80" s="111">
        <v>3</v>
      </c>
      <c r="J80" s="92">
        <f t="shared" si="8"/>
        <v>11</v>
      </c>
      <c r="N80" s="190">
        <f t="shared" si="9"/>
      </c>
      <c r="O80" s="191">
        <f t="shared" si="10"/>
      </c>
      <c r="P80" s="191">
        <f t="shared" si="11"/>
      </c>
      <c r="Q80" s="191">
        <f t="shared" si="12"/>
      </c>
      <c r="R80" s="189"/>
    </row>
    <row r="81" spans="1:18" ht="18" customHeight="1">
      <c r="A81" s="38">
        <f t="shared" si="6"/>
        <v>79</v>
      </c>
      <c r="C81" s="48" t="s">
        <v>250</v>
      </c>
      <c r="D81" s="97" t="s">
        <v>104</v>
      </c>
      <c r="E81" s="92">
        <v>4</v>
      </c>
      <c r="F81" s="92">
        <v>3</v>
      </c>
      <c r="G81" s="92">
        <v>4</v>
      </c>
      <c r="H81" s="92"/>
      <c r="I81" s="92"/>
      <c r="J81" s="92">
        <f t="shared" si="8"/>
        <v>11</v>
      </c>
      <c r="N81" s="190">
        <f t="shared" si="9"/>
      </c>
      <c r="O81" s="191">
        <f t="shared" si="10"/>
      </c>
      <c r="P81" s="191">
        <f t="shared" si="11"/>
      </c>
      <c r="Q81" s="191">
        <f t="shared" si="12"/>
      </c>
      <c r="R81" s="189"/>
    </row>
    <row r="82" spans="1:18" ht="18" customHeight="1">
      <c r="A82" s="38">
        <f t="shared" si="6"/>
        <v>80</v>
      </c>
      <c r="B82" s="38"/>
      <c r="C82" s="48" t="s">
        <v>222</v>
      </c>
      <c r="D82" s="74" t="s">
        <v>88</v>
      </c>
      <c r="E82" s="111">
        <v>3</v>
      </c>
      <c r="G82" s="111">
        <v>4</v>
      </c>
      <c r="H82" s="111">
        <v>4</v>
      </c>
      <c r="J82" s="92">
        <f t="shared" si="8"/>
        <v>11</v>
      </c>
      <c r="K82" s="163"/>
      <c r="N82" s="190">
        <f t="shared" si="9"/>
      </c>
      <c r="O82" s="191">
        <f t="shared" si="10"/>
      </c>
      <c r="P82" s="191">
        <f t="shared" si="11"/>
      </c>
      <c r="Q82" s="191">
        <f t="shared" si="12"/>
      </c>
      <c r="R82" s="189"/>
    </row>
    <row r="83" spans="1:18" ht="18" customHeight="1">
      <c r="A83" s="38">
        <f t="shared" si="6"/>
        <v>81</v>
      </c>
      <c r="B83" s="38"/>
      <c r="C83" s="48" t="s">
        <v>112</v>
      </c>
      <c r="D83" s="97" t="s">
        <v>107</v>
      </c>
      <c r="E83" s="111">
        <v>3</v>
      </c>
      <c r="F83" s="111">
        <v>2</v>
      </c>
      <c r="G83" s="111">
        <v>3</v>
      </c>
      <c r="H83" s="111">
        <v>3</v>
      </c>
      <c r="J83" s="92">
        <f t="shared" si="8"/>
        <v>11</v>
      </c>
      <c r="N83" s="190">
        <f t="shared" si="9"/>
      </c>
      <c r="O83" s="191">
        <f t="shared" si="10"/>
      </c>
      <c r="P83" s="191">
        <f t="shared" si="11"/>
      </c>
      <c r="Q83" s="191">
        <f t="shared" si="12"/>
      </c>
      <c r="R83" s="189"/>
    </row>
    <row r="84" spans="1:18" ht="18" customHeight="1">
      <c r="A84" s="38">
        <f t="shared" si="6"/>
        <v>82</v>
      </c>
      <c r="B84" s="38"/>
      <c r="C84" s="48" t="s">
        <v>373</v>
      </c>
      <c r="D84" s="74" t="s">
        <v>174</v>
      </c>
      <c r="E84" s="111">
        <v>1</v>
      </c>
      <c r="F84" s="111">
        <v>3</v>
      </c>
      <c r="G84" s="111">
        <v>4</v>
      </c>
      <c r="H84" s="111">
        <v>2</v>
      </c>
      <c r="J84" s="92">
        <f t="shared" si="8"/>
        <v>10</v>
      </c>
      <c r="N84" s="190">
        <f t="shared" si="9"/>
      </c>
      <c r="O84" s="191">
        <f t="shared" si="10"/>
      </c>
      <c r="P84" s="191">
        <f t="shared" si="11"/>
      </c>
      <c r="Q84" s="191">
        <f t="shared" si="12"/>
      </c>
      <c r="R84" s="189"/>
    </row>
    <row r="85" spans="1:18" ht="18" customHeight="1">
      <c r="A85" s="38">
        <f aca="true" t="shared" si="13" ref="A85:A148">+A84+1</f>
        <v>83</v>
      </c>
      <c r="B85" s="38"/>
      <c r="C85" s="48" t="s">
        <v>334</v>
      </c>
      <c r="D85" s="97" t="s">
        <v>104</v>
      </c>
      <c r="E85" s="92">
        <v>1</v>
      </c>
      <c r="F85" s="92">
        <v>3</v>
      </c>
      <c r="G85" s="92"/>
      <c r="H85" s="92">
        <v>3</v>
      </c>
      <c r="I85" s="92">
        <v>3</v>
      </c>
      <c r="J85" s="92">
        <f t="shared" si="8"/>
        <v>10</v>
      </c>
      <c r="N85" s="190">
        <f t="shared" si="9"/>
      </c>
      <c r="O85" s="191">
        <f t="shared" si="10"/>
      </c>
      <c r="P85" s="191">
        <f t="shared" si="11"/>
      </c>
      <c r="Q85" s="191">
        <f t="shared" si="12"/>
      </c>
      <c r="R85" s="189"/>
    </row>
    <row r="86" spans="1:18" ht="18" customHeight="1">
      <c r="A86" s="38">
        <f t="shared" si="13"/>
        <v>84</v>
      </c>
      <c r="B86" s="38"/>
      <c r="C86" s="48" t="s">
        <v>155</v>
      </c>
      <c r="D86" s="74" t="s">
        <v>88</v>
      </c>
      <c r="F86" s="111">
        <v>3</v>
      </c>
      <c r="G86" s="111">
        <v>4</v>
      </c>
      <c r="H86" s="111">
        <v>3</v>
      </c>
      <c r="J86" s="92">
        <f t="shared" si="8"/>
        <v>10</v>
      </c>
      <c r="N86" s="190">
        <f t="shared" si="9"/>
      </c>
      <c r="O86" s="191">
        <f t="shared" si="10"/>
      </c>
      <c r="P86" s="191">
        <f t="shared" si="11"/>
      </c>
      <c r="Q86" s="191">
        <f t="shared" si="12"/>
      </c>
      <c r="R86" s="189"/>
    </row>
    <row r="87" spans="1:18" ht="18" customHeight="1">
      <c r="A87" s="38">
        <f t="shared" si="13"/>
        <v>85</v>
      </c>
      <c r="B87" s="38"/>
      <c r="C87" s="48" t="s">
        <v>343</v>
      </c>
      <c r="D87" s="97" t="s">
        <v>162</v>
      </c>
      <c r="E87" s="111">
        <v>2</v>
      </c>
      <c r="F87" s="111">
        <v>4</v>
      </c>
      <c r="H87" s="111">
        <v>4</v>
      </c>
      <c r="J87" s="92">
        <f t="shared" si="8"/>
        <v>10</v>
      </c>
      <c r="N87" s="190">
        <f t="shared" si="9"/>
      </c>
      <c r="O87" s="191">
        <f t="shared" si="10"/>
      </c>
      <c r="P87" s="191">
        <f t="shared" si="11"/>
      </c>
      <c r="Q87" s="191">
        <f t="shared" si="12"/>
      </c>
      <c r="R87" s="189"/>
    </row>
    <row r="88" spans="1:18" ht="18" customHeight="1">
      <c r="A88" s="38">
        <f t="shared" si="13"/>
        <v>86</v>
      </c>
      <c r="B88" s="38"/>
      <c r="C88" s="46" t="s">
        <v>94</v>
      </c>
      <c r="D88" s="97" t="s">
        <v>95</v>
      </c>
      <c r="E88" s="92">
        <v>3</v>
      </c>
      <c r="F88" s="92">
        <v>3</v>
      </c>
      <c r="G88" s="92"/>
      <c r="H88" s="92">
        <v>4</v>
      </c>
      <c r="I88" s="92"/>
      <c r="J88" s="92">
        <f t="shared" si="8"/>
        <v>10</v>
      </c>
      <c r="N88" s="190">
        <f t="shared" si="9"/>
      </c>
      <c r="O88" s="191">
        <f t="shared" si="10"/>
      </c>
      <c r="P88" s="191">
        <f t="shared" si="11"/>
      </c>
      <c r="Q88" s="191">
        <f t="shared" si="12"/>
      </c>
      <c r="R88" s="189"/>
    </row>
    <row r="89" spans="1:18" ht="18" customHeight="1">
      <c r="A89" s="38">
        <f t="shared" si="13"/>
        <v>87</v>
      </c>
      <c r="C89" s="48" t="s">
        <v>165</v>
      </c>
      <c r="D89" s="74" t="s">
        <v>168</v>
      </c>
      <c r="E89" s="111">
        <v>2</v>
      </c>
      <c r="F89" s="111">
        <v>1</v>
      </c>
      <c r="G89" s="111">
        <v>2</v>
      </c>
      <c r="H89" s="111">
        <v>3</v>
      </c>
      <c r="I89" s="111">
        <v>2</v>
      </c>
      <c r="J89" s="92">
        <f t="shared" si="8"/>
        <v>10</v>
      </c>
      <c r="N89" s="190">
        <f t="shared" si="9"/>
      </c>
      <c r="O89" s="191">
        <f t="shared" si="10"/>
      </c>
      <c r="P89" s="191">
        <f t="shared" si="11"/>
      </c>
      <c r="Q89" s="191">
        <f t="shared" si="12"/>
      </c>
      <c r="R89" s="189"/>
    </row>
    <row r="90" spans="1:18" ht="18" customHeight="1">
      <c r="A90" s="38">
        <f t="shared" si="13"/>
        <v>88</v>
      </c>
      <c r="B90" s="38"/>
      <c r="C90" s="48" t="s">
        <v>384</v>
      </c>
      <c r="D90" s="96" t="s">
        <v>89</v>
      </c>
      <c r="E90" s="111">
        <v>4</v>
      </c>
      <c r="F90" s="111">
        <v>4</v>
      </c>
      <c r="G90" s="111">
        <v>2</v>
      </c>
      <c r="J90" s="92">
        <f t="shared" si="8"/>
        <v>10</v>
      </c>
      <c r="K90" s="163"/>
      <c r="N90" s="190">
        <f t="shared" si="9"/>
        <v>1</v>
      </c>
      <c r="O90" s="191">
        <f t="shared" si="10"/>
      </c>
      <c r="P90" s="191">
        <f t="shared" si="11"/>
      </c>
      <c r="Q90" s="191">
        <f t="shared" si="12"/>
      </c>
      <c r="R90" s="189"/>
    </row>
    <row r="91" spans="1:18" ht="18" customHeight="1">
      <c r="A91" s="38">
        <f t="shared" si="13"/>
        <v>89</v>
      </c>
      <c r="B91" s="38"/>
      <c r="C91" s="48" t="s">
        <v>205</v>
      </c>
      <c r="D91" s="74" t="s">
        <v>174</v>
      </c>
      <c r="E91" s="111">
        <v>2</v>
      </c>
      <c r="F91" s="111">
        <v>4</v>
      </c>
      <c r="G91" s="111">
        <v>1</v>
      </c>
      <c r="H91" s="111">
        <v>2</v>
      </c>
      <c r="J91" s="92">
        <f t="shared" si="8"/>
        <v>9</v>
      </c>
      <c r="K91" s="163"/>
      <c r="N91" s="190">
        <f t="shared" si="9"/>
      </c>
      <c r="O91" s="191">
        <f t="shared" si="10"/>
      </c>
      <c r="P91" s="191">
        <f t="shared" si="11"/>
      </c>
      <c r="Q91" s="191">
        <f t="shared" si="12"/>
      </c>
      <c r="R91" s="189"/>
    </row>
    <row r="92" spans="1:18" ht="18" customHeight="1">
      <c r="A92" s="38">
        <f t="shared" si="13"/>
        <v>90</v>
      </c>
      <c r="B92" s="38"/>
      <c r="C92" s="46" t="s">
        <v>181</v>
      </c>
      <c r="D92" s="97" t="s">
        <v>95</v>
      </c>
      <c r="E92" s="111">
        <v>4</v>
      </c>
      <c r="F92" s="111">
        <v>2</v>
      </c>
      <c r="H92" s="111">
        <v>3</v>
      </c>
      <c r="J92" s="92">
        <f t="shared" si="8"/>
        <v>9</v>
      </c>
      <c r="N92" s="190">
        <f t="shared" si="9"/>
      </c>
      <c r="O92" s="191">
        <f t="shared" si="10"/>
      </c>
      <c r="P92" s="191">
        <f t="shared" si="11"/>
      </c>
      <c r="Q92" s="191">
        <f t="shared" si="12"/>
      </c>
      <c r="R92" s="189"/>
    </row>
    <row r="93" spans="1:18" ht="18" customHeight="1">
      <c r="A93" s="38">
        <f t="shared" si="13"/>
        <v>91</v>
      </c>
      <c r="B93" s="38"/>
      <c r="C93" s="47" t="s">
        <v>219</v>
      </c>
      <c r="D93" s="97" t="s">
        <v>95</v>
      </c>
      <c r="F93" s="111">
        <v>2</v>
      </c>
      <c r="H93" s="111">
        <v>4</v>
      </c>
      <c r="I93" s="111">
        <v>3</v>
      </c>
      <c r="J93" s="92">
        <f t="shared" si="8"/>
        <v>9</v>
      </c>
      <c r="N93" s="190">
        <f t="shared" si="9"/>
      </c>
      <c r="O93" s="191">
        <f t="shared" si="10"/>
      </c>
      <c r="P93" s="191">
        <f t="shared" si="11"/>
      </c>
      <c r="Q93" s="191">
        <f t="shared" si="12"/>
      </c>
      <c r="R93" s="189"/>
    </row>
    <row r="94" spans="1:18" ht="18" customHeight="1">
      <c r="A94" s="38">
        <f t="shared" si="13"/>
        <v>92</v>
      </c>
      <c r="B94" s="38"/>
      <c r="C94" s="48" t="s">
        <v>127</v>
      </c>
      <c r="D94" s="96" t="s">
        <v>89</v>
      </c>
      <c r="E94" s="111">
        <v>3</v>
      </c>
      <c r="F94" s="111">
        <v>2</v>
      </c>
      <c r="G94" s="111">
        <v>4</v>
      </c>
      <c r="J94" s="92">
        <f t="shared" si="8"/>
        <v>9</v>
      </c>
      <c r="N94" s="190">
        <f t="shared" si="9"/>
      </c>
      <c r="O94" s="191">
        <f t="shared" si="10"/>
      </c>
      <c r="P94" s="191">
        <f t="shared" si="11"/>
      </c>
      <c r="Q94" s="191">
        <f t="shared" si="12"/>
      </c>
      <c r="R94" s="189"/>
    </row>
    <row r="95" spans="1:18" ht="18" customHeight="1">
      <c r="A95" s="38">
        <f t="shared" si="13"/>
        <v>93</v>
      </c>
      <c r="B95" s="38"/>
      <c r="C95" s="48" t="s">
        <v>230</v>
      </c>
      <c r="D95" s="74" t="s">
        <v>174</v>
      </c>
      <c r="E95" s="111">
        <v>4</v>
      </c>
      <c r="F95" s="111">
        <v>4</v>
      </c>
      <c r="J95" s="92">
        <f>IF(COUNT(E95:I95)&gt;0,SUM(E95:I95),0)+0.01</f>
        <v>8.01</v>
      </c>
      <c r="N95" s="190">
        <f t="shared" si="9"/>
        <v>1</v>
      </c>
      <c r="O95" s="191">
        <f t="shared" si="10"/>
      </c>
      <c r="P95" s="191">
        <f t="shared" si="11"/>
      </c>
      <c r="Q95" s="191">
        <f t="shared" si="12"/>
      </c>
      <c r="R95" s="189"/>
    </row>
    <row r="96" spans="1:18" ht="18" customHeight="1">
      <c r="A96" s="38">
        <f t="shared" si="13"/>
        <v>94</v>
      </c>
      <c r="B96" s="38"/>
      <c r="C96" s="48" t="s">
        <v>246</v>
      </c>
      <c r="D96" s="97" t="s">
        <v>104</v>
      </c>
      <c r="E96" s="92">
        <v>3</v>
      </c>
      <c r="F96" s="92">
        <v>4</v>
      </c>
      <c r="G96" s="92"/>
      <c r="H96" s="92">
        <v>1</v>
      </c>
      <c r="I96" s="92"/>
      <c r="J96" s="92">
        <f aca="true" t="shared" si="14" ref="J96:J127">IF(COUNT(E96:I96)&gt;0,SUM(E96:I96),0)</f>
        <v>8</v>
      </c>
      <c r="N96" s="190">
        <f t="shared" si="9"/>
      </c>
      <c r="O96" s="191">
        <f t="shared" si="10"/>
      </c>
      <c r="P96" s="191">
        <f t="shared" si="11"/>
      </c>
      <c r="Q96" s="191">
        <f t="shared" si="12"/>
      </c>
      <c r="R96" s="189"/>
    </row>
    <row r="97" spans="1:18" ht="18" customHeight="1">
      <c r="A97" s="38">
        <f t="shared" si="13"/>
        <v>95</v>
      </c>
      <c r="B97" s="38"/>
      <c r="C97" s="48" t="s">
        <v>323</v>
      </c>
      <c r="D97" s="74" t="s">
        <v>162</v>
      </c>
      <c r="E97" s="111">
        <v>1</v>
      </c>
      <c r="F97" s="111">
        <v>1</v>
      </c>
      <c r="G97" s="111">
        <v>2</v>
      </c>
      <c r="H97" s="111">
        <v>2</v>
      </c>
      <c r="I97" s="111">
        <v>2</v>
      </c>
      <c r="J97" s="92">
        <f t="shared" si="14"/>
        <v>8</v>
      </c>
      <c r="N97" s="190">
        <f t="shared" si="9"/>
      </c>
      <c r="O97" s="191">
        <f t="shared" si="10"/>
      </c>
      <c r="P97" s="191">
        <f t="shared" si="11"/>
      </c>
      <c r="Q97" s="191">
        <f t="shared" si="12"/>
      </c>
      <c r="R97" s="189"/>
    </row>
    <row r="98" spans="1:18" ht="18" customHeight="1">
      <c r="A98" s="38">
        <f t="shared" si="13"/>
        <v>96</v>
      </c>
      <c r="B98" s="38"/>
      <c r="C98" s="48" t="s">
        <v>232</v>
      </c>
      <c r="D98" s="74" t="s">
        <v>168</v>
      </c>
      <c r="E98" s="111">
        <v>1</v>
      </c>
      <c r="F98" s="111">
        <v>4</v>
      </c>
      <c r="I98" s="111">
        <v>3</v>
      </c>
      <c r="J98" s="92">
        <f t="shared" si="14"/>
        <v>8</v>
      </c>
      <c r="N98" s="190">
        <f t="shared" si="9"/>
      </c>
      <c r="O98" s="191">
        <f t="shared" si="10"/>
      </c>
      <c r="P98" s="191">
        <f t="shared" si="11"/>
      </c>
      <c r="Q98" s="191">
        <f t="shared" si="12"/>
      </c>
      <c r="R98" s="189"/>
    </row>
    <row r="99" spans="1:18" ht="18" customHeight="1">
      <c r="A99" s="38">
        <f t="shared" si="13"/>
        <v>97</v>
      </c>
      <c r="B99" s="38"/>
      <c r="C99" s="48" t="s">
        <v>164</v>
      </c>
      <c r="D99" s="74" t="s">
        <v>168</v>
      </c>
      <c r="F99" s="111">
        <v>3</v>
      </c>
      <c r="G99" s="111">
        <v>3</v>
      </c>
      <c r="H99" s="111">
        <v>2</v>
      </c>
      <c r="I99" s="111">
        <v>0</v>
      </c>
      <c r="J99" s="92">
        <f t="shared" si="14"/>
        <v>8</v>
      </c>
      <c r="N99" s="190">
        <f t="shared" si="9"/>
      </c>
      <c r="O99" s="191">
        <f t="shared" si="10"/>
      </c>
      <c r="P99" s="191">
        <f t="shared" si="11"/>
      </c>
      <c r="Q99" s="191">
        <f t="shared" si="12"/>
      </c>
      <c r="R99" s="189"/>
    </row>
    <row r="100" spans="1:18" ht="18" customHeight="1">
      <c r="A100" s="38">
        <f t="shared" si="13"/>
        <v>98</v>
      </c>
      <c r="C100" s="48" t="s">
        <v>244</v>
      </c>
      <c r="D100" s="97" t="s">
        <v>104</v>
      </c>
      <c r="E100" s="94">
        <v>2</v>
      </c>
      <c r="F100" s="38">
        <v>0</v>
      </c>
      <c r="G100" s="38">
        <v>3</v>
      </c>
      <c r="H100" s="38">
        <v>2</v>
      </c>
      <c r="I100" s="38"/>
      <c r="J100" s="92">
        <f t="shared" si="14"/>
        <v>7</v>
      </c>
      <c r="N100" s="190">
        <f t="shared" si="9"/>
      </c>
      <c r="O100" s="191">
        <f t="shared" si="10"/>
      </c>
      <c r="P100" s="191">
        <f t="shared" si="11"/>
      </c>
      <c r="Q100" s="191">
        <f t="shared" si="12"/>
      </c>
      <c r="R100" s="189"/>
    </row>
    <row r="101" spans="1:18" ht="18" customHeight="1">
      <c r="A101" s="38">
        <f t="shared" si="13"/>
        <v>99</v>
      </c>
      <c r="B101" s="38"/>
      <c r="C101" s="48" t="s">
        <v>271</v>
      </c>
      <c r="D101" s="97" t="s">
        <v>87</v>
      </c>
      <c r="E101" s="92">
        <v>1</v>
      </c>
      <c r="F101" s="92">
        <v>2</v>
      </c>
      <c r="G101" s="92">
        <v>2</v>
      </c>
      <c r="H101" s="92">
        <v>2</v>
      </c>
      <c r="I101" s="92">
        <v>0</v>
      </c>
      <c r="J101" s="92">
        <f t="shared" si="14"/>
        <v>7</v>
      </c>
      <c r="N101" s="190">
        <f t="shared" si="9"/>
      </c>
      <c r="O101" s="191">
        <f t="shared" si="10"/>
      </c>
      <c r="P101" s="191">
        <f t="shared" si="11"/>
      </c>
      <c r="Q101" s="191">
        <f t="shared" si="12"/>
      </c>
      <c r="R101" s="189"/>
    </row>
    <row r="102" spans="1:18" ht="18" customHeight="1">
      <c r="A102" s="38">
        <f t="shared" si="13"/>
        <v>100</v>
      </c>
      <c r="B102" s="38"/>
      <c r="C102" s="48" t="s">
        <v>177</v>
      </c>
      <c r="D102" s="74" t="s">
        <v>91</v>
      </c>
      <c r="E102" s="111">
        <v>3</v>
      </c>
      <c r="F102" s="111">
        <v>0</v>
      </c>
      <c r="G102" s="111">
        <v>1</v>
      </c>
      <c r="H102" s="111">
        <v>1</v>
      </c>
      <c r="I102" s="111">
        <v>2</v>
      </c>
      <c r="J102" s="92">
        <f t="shared" si="14"/>
        <v>7</v>
      </c>
      <c r="N102" s="190">
        <f t="shared" si="9"/>
      </c>
      <c r="O102" s="191">
        <f t="shared" si="10"/>
      </c>
      <c r="P102" s="191">
        <f t="shared" si="11"/>
      </c>
      <c r="Q102" s="191">
        <f t="shared" si="12"/>
      </c>
      <c r="R102" s="189"/>
    </row>
    <row r="103" spans="1:18" ht="18" customHeight="1">
      <c r="A103" s="38">
        <f t="shared" si="13"/>
        <v>101</v>
      </c>
      <c r="B103" s="38"/>
      <c r="C103" s="48" t="s">
        <v>137</v>
      </c>
      <c r="D103" s="96" t="s">
        <v>89</v>
      </c>
      <c r="E103" s="111">
        <v>1</v>
      </c>
      <c r="G103" s="111">
        <v>4</v>
      </c>
      <c r="H103" s="111">
        <v>2</v>
      </c>
      <c r="J103" s="92">
        <f t="shared" si="14"/>
        <v>7</v>
      </c>
      <c r="N103" s="190">
        <f t="shared" si="9"/>
      </c>
      <c r="O103" s="191">
        <f t="shared" si="10"/>
      </c>
      <c r="P103" s="191">
        <f t="shared" si="11"/>
      </c>
      <c r="Q103" s="191">
        <f t="shared" si="12"/>
      </c>
      <c r="R103" s="189"/>
    </row>
    <row r="104" spans="1:18" ht="18" customHeight="1">
      <c r="A104" s="38">
        <f t="shared" si="13"/>
        <v>102</v>
      </c>
      <c r="B104" s="38"/>
      <c r="C104" s="48" t="s">
        <v>374</v>
      </c>
      <c r="D104" s="97" t="s">
        <v>104</v>
      </c>
      <c r="E104" s="92">
        <v>3</v>
      </c>
      <c r="F104" s="92">
        <v>3</v>
      </c>
      <c r="G104" s="92"/>
      <c r="H104" s="92"/>
      <c r="I104" s="92"/>
      <c r="J104" s="92">
        <f t="shared" si="14"/>
        <v>6</v>
      </c>
      <c r="N104" s="190">
        <f t="shared" si="9"/>
      </c>
      <c r="O104" s="191">
        <f t="shared" si="10"/>
      </c>
      <c r="P104" s="191">
        <f t="shared" si="11"/>
      </c>
      <c r="Q104" s="191">
        <f t="shared" si="12"/>
      </c>
      <c r="R104" s="189"/>
    </row>
    <row r="105" spans="1:18" ht="18" customHeight="1">
      <c r="A105" s="38">
        <f t="shared" si="13"/>
        <v>103</v>
      </c>
      <c r="B105" s="38"/>
      <c r="C105" s="47" t="s">
        <v>118</v>
      </c>
      <c r="D105" s="97" t="s">
        <v>95</v>
      </c>
      <c r="E105" s="111">
        <v>2</v>
      </c>
      <c r="F105" s="111">
        <v>1</v>
      </c>
      <c r="G105" s="111">
        <v>1</v>
      </c>
      <c r="I105" s="111">
        <v>2</v>
      </c>
      <c r="J105" s="92">
        <f t="shared" si="14"/>
        <v>6</v>
      </c>
      <c r="N105" s="190">
        <f t="shared" si="9"/>
      </c>
      <c r="O105" s="191">
        <f t="shared" si="10"/>
      </c>
      <c r="P105" s="191">
        <f t="shared" si="11"/>
      </c>
      <c r="Q105" s="191">
        <f t="shared" si="12"/>
      </c>
      <c r="R105" s="189"/>
    </row>
    <row r="106" spans="1:18" ht="18" customHeight="1">
      <c r="A106" s="38">
        <f t="shared" si="13"/>
        <v>104</v>
      </c>
      <c r="B106" s="38"/>
      <c r="C106" s="48" t="s">
        <v>327</v>
      </c>
      <c r="D106" s="74" t="s">
        <v>168</v>
      </c>
      <c r="H106" s="111">
        <v>3</v>
      </c>
      <c r="I106" s="111">
        <v>3</v>
      </c>
      <c r="J106" s="92">
        <f t="shared" si="14"/>
        <v>6</v>
      </c>
      <c r="N106" s="190">
        <f t="shared" si="9"/>
      </c>
      <c r="O106" s="191">
        <f t="shared" si="10"/>
      </c>
      <c r="P106" s="191">
        <f t="shared" si="11"/>
      </c>
      <c r="Q106" s="191">
        <f t="shared" si="12"/>
      </c>
      <c r="R106" s="189"/>
    </row>
    <row r="107" spans="1:18" ht="18" customHeight="1">
      <c r="A107" s="38">
        <f t="shared" si="13"/>
        <v>105</v>
      </c>
      <c r="B107" s="38"/>
      <c r="C107" s="48" t="s">
        <v>326</v>
      </c>
      <c r="D107" s="74" t="s">
        <v>168</v>
      </c>
      <c r="H107" s="111">
        <v>3</v>
      </c>
      <c r="I107" s="111">
        <v>3</v>
      </c>
      <c r="J107" s="92">
        <f t="shared" si="14"/>
        <v>6</v>
      </c>
      <c r="N107" s="190">
        <f t="shared" si="9"/>
      </c>
      <c r="O107" s="191">
        <f t="shared" si="10"/>
      </c>
      <c r="P107" s="191">
        <f t="shared" si="11"/>
      </c>
      <c r="Q107" s="191">
        <f t="shared" si="12"/>
      </c>
      <c r="R107" s="189"/>
    </row>
    <row r="108" spans="1:18" ht="18" customHeight="1">
      <c r="A108" s="38">
        <f t="shared" si="13"/>
        <v>106</v>
      </c>
      <c r="B108" s="38"/>
      <c r="C108" s="48" t="s">
        <v>206</v>
      </c>
      <c r="D108" s="74" t="s">
        <v>174</v>
      </c>
      <c r="E108" s="111">
        <v>2</v>
      </c>
      <c r="I108" s="111">
        <v>3</v>
      </c>
      <c r="J108" s="92">
        <f t="shared" si="14"/>
        <v>5</v>
      </c>
      <c r="N108" s="190">
        <f t="shared" si="9"/>
      </c>
      <c r="O108" s="191">
        <f t="shared" si="10"/>
      </c>
      <c r="P108" s="191">
        <f t="shared" si="11"/>
      </c>
      <c r="Q108" s="191">
        <f t="shared" si="12"/>
      </c>
      <c r="R108" s="189"/>
    </row>
    <row r="109" spans="1:18" ht="18" customHeight="1">
      <c r="A109" s="38">
        <f t="shared" si="13"/>
        <v>107</v>
      </c>
      <c r="B109" s="38"/>
      <c r="C109" s="46" t="s">
        <v>121</v>
      </c>
      <c r="D109" s="96" t="s">
        <v>122</v>
      </c>
      <c r="E109" s="111">
        <v>1</v>
      </c>
      <c r="F109" s="111">
        <v>2</v>
      </c>
      <c r="G109" s="111">
        <v>1</v>
      </c>
      <c r="H109" s="111">
        <v>1</v>
      </c>
      <c r="I109" s="111">
        <v>0</v>
      </c>
      <c r="J109" s="92">
        <f t="shared" si="14"/>
        <v>5</v>
      </c>
      <c r="N109" s="190">
        <f t="shared" si="9"/>
      </c>
      <c r="O109" s="191">
        <f t="shared" si="10"/>
      </c>
      <c r="P109" s="191">
        <f t="shared" si="11"/>
      </c>
      <c r="Q109" s="191">
        <f t="shared" si="12"/>
      </c>
      <c r="R109" s="189"/>
    </row>
    <row r="110" spans="1:18" ht="18" customHeight="1">
      <c r="A110" s="38">
        <f t="shared" si="13"/>
        <v>108</v>
      </c>
      <c r="B110" s="38"/>
      <c r="C110" s="46" t="s">
        <v>377</v>
      </c>
      <c r="D110" s="96" t="s">
        <v>126</v>
      </c>
      <c r="E110" s="111">
        <v>2</v>
      </c>
      <c r="G110" s="111">
        <v>1</v>
      </c>
      <c r="H110" s="111">
        <v>2</v>
      </c>
      <c r="J110" s="92">
        <f t="shared" si="14"/>
        <v>5</v>
      </c>
      <c r="N110" s="190">
        <f t="shared" si="9"/>
      </c>
      <c r="O110" s="191">
        <f t="shared" si="10"/>
      </c>
      <c r="P110" s="191">
        <f t="shared" si="11"/>
      </c>
      <c r="Q110" s="191">
        <f t="shared" si="12"/>
      </c>
      <c r="R110" s="189"/>
    </row>
    <row r="111" spans="1:18" ht="18" customHeight="1">
      <c r="A111" s="38">
        <f t="shared" si="13"/>
        <v>109</v>
      </c>
      <c r="B111" s="38"/>
      <c r="C111" s="48" t="s">
        <v>335</v>
      </c>
      <c r="D111" s="97" t="s">
        <v>107</v>
      </c>
      <c r="E111" s="111">
        <v>1</v>
      </c>
      <c r="F111" s="111">
        <v>0</v>
      </c>
      <c r="G111" s="111">
        <v>0</v>
      </c>
      <c r="H111" s="111">
        <v>2</v>
      </c>
      <c r="I111" s="111">
        <v>2</v>
      </c>
      <c r="J111" s="92">
        <f t="shared" si="14"/>
        <v>5</v>
      </c>
      <c r="N111" s="190">
        <f t="shared" si="9"/>
      </c>
      <c r="O111" s="191">
        <f t="shared" si="10"/>
      </c>
      <c r="P111" s="191">
        <f t="shared" si="11"/>
      </c>
      <c r="Q111" s="191">
        <f t="shared" si="12"/>
      </c>
      <c r="R111" s="189"/>
    </row>
    <row r="112" spans="1:18" ht="18" customHeight="1">
      <c r="A112" s="38">
        <f t="shared" si="13"/>
        <v>110</v>
      </c>
      <c r="C112" s="48" t="s">
        <v>234</v>
      </c>
      <c r="D112" s="74" t="s">
        <v>168</v>
      </c>
      <c r="E112" s="111">
        <v>2</v>
      </c>
      <c r="H112" s="111">
        <v>0</v>
      </c>
      <c r="I112" s="111">
        <v>3</v>
      </c>
      <c r="J112" s="92">
        <f t="shared" si="14"/>
        <v>5</v>
      </c>
      <c r="N112" s="190">
        <f t="shared" si="9"/>
      </c>
      <c r="O112" s="191">
        <f t="shared" si="10"/>
      </c>
      <c r="P112" s="191">
        <f t="shared" si="11"/>
      </c>
      <c r="Q112" s="191">
        <f t="shared" si="12"/>
      </c>
      <c r="R112" s="189"/>
    </row>
    <row r="113" spans="1:18" ht="18" customHeight="1">
      <c r="A113" s="38">
        <f t="shared" si="13"/>
        <v>111</v>
      </c>
      <c r="C113" s="48" t="s">
        <v>134</v>
      </c>
      <c r="D113" s="96" t="s">
        <v>89</v>
      </c>
      <c r="G113" s="111">
        <v>1</v>
      </c>
      <c r="I113" s="111">
        <v>4</v>
      </c>
      <c r="J113" s="92">
        <f t="shared" si="14"/>
        <v>5</v>
      </c>
      <c r="N113" s="190">
        <f t="shared" si="9"/>
      </c>
      <c r="O113" s="191">
        <f t="shared" si="10"/>
      </c>
      <c r="P113" s="191">
        <f t="shared" si="11"/>
      </c>
      <c r="Q113" s="191">
        <f t="shared" si="12"/>
      </c>
      <c r="R113" s="189"/>
    </row>
    <row r="114" spans="1:18" ht="18" customHeight="1">
      <c r="A114" s="38">
        <f t="shared" si="13"/>
        <v>112</v>
      </c>
      <c r="C114" s="48" t="s">
        <v>146</v>
      </c>
      <c r="D114" s="96" t="s">
        <v>89</v>
      </c>
      <c r="E114" s="111">
        <v>2</v>
      </c>
      <c r="F114" s="111">
        <v>0</v>
      </c>
      <c r="G114" s="111">
        <v>0</v>
      </c>
      <c r="H114" s="111">
        <v>1</v>
      </c>
      <c r="I114" s="111">
        <v>2</v>
      </c>
      <c r="J114" s="92">
        <f t="shared" si="14"/>
        <v>5</v>
      </c>
      <c r="N114" s="190">
        <f t="shared" si="9"/>
      </c>
      <c r="O114" s="191">
        <f t="shared" si="10"/>
      </c>
      <c r="P114" s="191">
        <f t="shared" si="11"/>
      </c>
      <c r="Q114" s="191">
        <f t="shared" si="12"/>
      </c>
      <c r="R114" s="189"/>
    </row>
    <row r="115" spans="1:18" ht="18" customHeight="1">
      <c r="A115" s="38">
        <f t="shared" si="13"/>
        <v>113</v>
      </c>
      <c r="B115" s="38"/>
      <c r="C115" s="48" t="s">
        <v>229</v>
      </c>
      <c r="D115" s="74" t="s">
        <v>174</v>
      </c>
      <c r="E115" s="111">
        <v>1</v>
      </c>
      <c r="F115" s="111">
        <v>1</v>
      </c>
      <c r="H115" s="111">
        <v>2</v>
      </c>
      <c r="J115" s="92">
        <f t="shared" si="14"/>
        <v>4</v>
      </c>
      <c r="K115" s="163"/>
      <c r="N115" s="190">
        <f t="shared" si="9"/>
      </c>
      <c r="O115" s="191">
        <f t="shared" si="10"/>
      </c>
      <c r="P115" s="191">
        <f t="shared" si="11"/>
      </c>
      <c r="Q115" s="191">
        <f t="shared" si="12"/>
      </c>
      <c r="R115" s="189"/>
    </row>
    <row r="116" spans="1:18" ht="18" customHeight="1">
      <c r="A116" s="38">
        <f t="shared" si="13"/>
        <v>114</v>
      </c>
      <c r="B116" s="38"/>
      <c r="C116" s="48" t="s">
        <v>375</v>
      </c>
      <c r="D116" s="96" t="s">
        <v>126</v>
      </c>
      <c r="E116" s="111">
        <v>1</v>
      </c>
      <c r="F116" s="111">
        <v>1</v>
      </c>
      <c r="G116" s="111">
        <v>2</v>
      </c>
      <c r="J116" s="92">
        <f t="shared" si="14"/>
        <v>4</v>
      </c>
      <c r="K116" s="163"/>
      <c r="N116" s="190">
        <f t="shared" si="9"/>
      </c>
      <c r="O116" s="191">
        <f t="shared" si="10"/>
      </c>
      <c r="P116" s="191">
        <f t="shared" si="11"/>
      </c>
      <c r="Q116" s="191">
        <f t="shared" si="12"/>
      </c>
      <c r="R116" s="189"/>
    </row>
    <row r="117" spans="1:18" ht="18" customHeight="1">
      <c r="A117" s="38">
        <f t="shared" si="13"/>
        <v>115</v>
      </c>
      <c r="B117" s="38"/>
      <c r="C117" s="46" t="s">
        <v>386</v>
      </c>
      <c r="D117" s="96" t="s">
        <v>126</v>
      </c>
      <c r="G117" s="111">
        <v>3</v>
      </c>
      <c r="J117" s="92">
        <f t="shared" si="14"/>
        <v>3</v>
      </c>
      <c r="K117" s="163"/>
      <c r="N117" s="190">
        <f t="shared" si="9"/>
      </c>
      <c r="O117" s="191">
        <f t="shared" si="10"/>
      </c>
      <c r="P117" s="191">
        <f t="shared" si="11"/>
      </c>
      <c r="Q117" s="191">
        <f t="shared" si="12"/>
      </c>
      <c r="R117" s="189"/>
    </row>
    <row r="118" spans="1:18" ht="18" customHeight="1">
      <c r="A118" s="38">
        <f t="shared" si="13"/>
        <v>116</v>
      </c>
      <c r="B118" s="38"/>
      <c r="C118" s="48" t="s">
        <v>332</v>
      </c>
      <c r="D118" s="74" t="s">
        <v>126</v>
      </c>
      <c r="H118" s="111">
        <v>3</v>
      </c>
      <c r="J118" s="92">
        <f t="shared" si="14"/>
        <v>3</v>
      </c>
      <c r="K118" s="163"/>
      <c r="N118" s="190">
        <f t="shared" si="9"/>
      </c>
      <c r="O118" s="191">
        <f t="shared" si="10"/>
      </c>
      <c r="P118" s="191">
        <f t="shared" si="11"/>
      </c>
      <c r="Q118" s="191">
        <f t="shared" si="12"/>
      </c>
      <c r="R118" s="189"/>
    </row>
    <row r="119" spans="1:18" ht="18" customHeight="1">
      <c r="A119" s="38">
        <f t="shared" si="13"/>
        <v>117</v>
      </c>
      <c r="B119" s="38"/>
      <c r="C119" s="48" t="s">
        <v>145</v>
      </c>
      <c r="D119" s="96" t="s">
        <v>89</v>
      </c>
      <c r="H119" s="111">
        <v>3</v>
      </c>
      <c r="J119" s="92">
        <f t="shared" si="14"/>
        <v>3</v>
      </c>
      <c r="N119" s="190">
        <f t="shared" si="9"/>
      </c>
      <c r="O119" s="191">
        <f t="shared" si="10"/>
      </c>
      <c r="P119" s="191">
        <f t="shared" si="11"/>
      </c>
      <c r="Q119" s="191">
        <f t="shared" si="12"/>
      </c>
      <c r="R119" s="189"/>
    </row>
    <row r="120" spans="1:18" ht="18" customHeight="1">
      <c r="A120" s="38">
        <f t="shared" si="13"/>
        <v>118</v>
      </c>
      <c r="B120" s="38"/>
      <c r="C120" s="48" t="s">
        <v>133</v>
      </c>
      <c r="D120" s="96" t="s">
        <v>89</v>
      </c>
      <c r="I120" s="111">
        <v>3</v>
      </c>
      <c r="J120" s="92">
        <f t="shared" si="14"/>
        <v>3</v>
      </c>
      <c r="N120" s="190">
        <f t="shared" si="9"/>
      </c>
      <c r="O120" s="191">
        <f t="shared" si="10"/>
      </c>
      <c r="P120" s="191">
        <f t="shared" si="11"/>
      </c>
      <c r="Q120" s="191">
        <f t="shared" si="12"/>
      </c>
      <c r="R120" s="189"/>
    </row>
    <row r="121" spans="1:18" ht="18" customHeight="1">
      <c r="A121" s="38">
        <f t="shared" si="13"/>
        <v>119</v>
      </c>
      <c r="B121" s="38"/>
      <c r="C121" s="48" t="s">
        <v>387</v>
      </c>
      <c r="D121" s="74" t="s">
        <v>89</v>
      </c>
      <c r="F121" s="111">
        <v>2</v>
      </c>
      <c r="H121" s="111">
        <v>1</v>
      </c>
      <c r="J121" s="92">
        <f t="shared" si="14"/>
        <v>3</v>
      </c>
      <c r="N121" s="190">
        <f t="shared" si="9"/>
      </c>
      <c r="O121" s="191">
        <f t="shared" si="10"/>
      </c>
      <c r="P121" s="191">
        <f t="shared" si="11"/>
      </c>
      <c r="Q121" s="191">
        <f t="shared" si="12"/>
      </c>
      <c r="R121" s="189"/>
    </row>
    <row r="122" spans="1:18" ht="18" customHeight="1">
      <c r="A122" s="38">
        <f t="shared" si="13"/>
        <v>120</v>
      </c>
      <c r="B122" s="38"/>
      <c r="C122" s="48" t="s">
        <v>248</v>
      </c>
      <c r="D122" s="97" t="s">
        <v>104</v>
      </c>
      <c r="E122" s="92"/>
      <c r="F122" s="92"/>
      <c r="G122" s="92"/>
      <c r="H122" s="92">
        <v>2</v>
      </c>
      <c r="I122" s="92"/>
      <c r="J122" s="92">
        <f t="shared" si="14"/>
        <v>2</v>
      </c>
      <c r="N122" s="190">
        <f t="shared" si="9"/>
      </c>
      <c r="O122" s="191">
        <f t="shared" si="10"/>
      </c>
      <c r="P122" s="191">
        <f t="shared" si="11"/>
      </c>
      <c r="Q122" s="191">
        <f t="shared" si="12"/>
      </c>
      <c r="R122" s="189"/>
    </row>
    <row r="123" spans="1:18" ht="18" customHeight="1">
      <c r="A123" s="38">
        <f t="shared" si="13"/>
        <v>121</v>
      </c>
      <c r="B123" s="38"/>
      <c r="C123" s="67" t="s">
        <v>196</v>
      </c>
      <c r="D123" s="97" t="s">
        <v>104</v>
      </c>
      <c r="E123" s="92">
        <v>2</v>
      </c>
      <c r="F123" s="92"/>
      <c r="G123" s="92"/>
      <c r="H123" s="92"/>
      <c r="I123" s="92"/>
      <c r="J123" s="92">
        <f t="shared" si="14"/>
        <v>2</v>
      </c>
      <c r="N123" s="190">
        <f t="shared" si="9"/>
      </c>
      <c r="O123" s="191">
        <f t="shared" si="10"/>
      </c>
      <c r="P123" s="191">
        <f t="shared" si="11"/>
      </c>
      <c r="Q123" s="191">
        <f t="shared" si="12"/>
      </c>
      <c r="R123" s="189"/>
    </row>
    <row r="124" spans="1:18" ht="18" customHeight="1">
      <c r="A124" s="38">
        <f t="shared" si="13"/>
        <v>122</v>
      </c>
      <c r="B124" s="38"/>
      <c r="C124" s="48" t="s">
        <v>376</v>
      </c>
      <c r="D124" s="97" t="s">
        <v>126</v>
      </c>
      <c r="E124" s="111">
        <v>2</v>
      </c>
      <c r="J124" s="92">
        <f t="shared" si="14"/>
        <v>2</v>
      </c>
      <c r="N124" s="190">
        <f t="shared" si="9"/>
      </c>
      <c r="O124" s="191">
        <f t="shared" si="10"/>
      </c>
      <c r="P124" s="191">
        <f t="shared" si="11"/>
      </c>
      <c r="Q124" s="191">
        <f t="shared" si="12"/>
      </c>
      <c r="R124" s="189"/>
    </row>
    <row r="125" spans="1:18" ht="18" customHeight="1">
      <c r="A125" s="38">
        <f t="shared" si="13"/>
        <v>123</v>
      </c>
      <c r="C125" s="48" t="s">
        <v>242</v>
      </c>
      <c r="D125" s="96" t="s">
        <v>126</v>
      </c>
      <c r="E125" s="111">
        <v>0</v>
      </c>
      <c r="F125" s="111">
        <v>0</v>
      </c>
      <c r="G125" s="111">
        <v>1</v>
      </c>
      <c r="H125" s="111">
        <v>1</v>
      </c>
      <c r="J125" s="92">
        <f t="shared" si="14"/>
        <v>2</v>
      </c>
      <c r="N125" s="190">
        <f t="shared" si="9"/>
      </c>
      <c r="O125" s="191">
        <f t="shared" si="10"/>
      </c>
      <c r="P125" s="191">
        <f t="shared" si="11"/>
      </c>
      <c r="Q125" s="191">
        <f t="shared" si="12"/>
      </c>
      <c r="R125" s="189"/>
    </row>
    <row r="126" spans="1:18" ht="18" customHeight="1">
      <c r="A126" s="38">
        <f t="shared" si="13"/>
        <v>124</v>
      </c>
      <c r="C126" s="48" t="s">
        <v>381</v>
      </c>
      <c r="D126" s="74" t="s">
        <v>162</v>
      </c>
      <c r="E126" s="111">
        <v>2</v>
      </c>
      <c r="J126" s="92">
        <f t="shared" si="14"/>
        <v>2</v>
      </c>
      <c r="N126" s="190">
        <f t="shared" si="9"/>
      </c>
      <c r="O126" s="191">
        <f t="shared" si="10"/>
      </c>
      <c r="P126" s="191">
        <f t="shared" si="11"/>
      </c>
      <c r="Q126" s="191">
        <f t="shared" si="12"/>
      </c>
      <c r="R126" s="189"/>
    </row>
    <row r="127" spans="1:18" ht="18" customHeight="1">
      <c r="A127" s="38">
        <f t="shared" si="13"/>
        <v>125</v>
      </c>
      <c r="B127" s="161"/>
      <c r="C127" s="48" t="s">
        <v>252</v>
      </c>
      <c r="D127" s="74" t="s">
        <v>162</v>
      </c>
      <c r="E127" s="92"/>
      <c r="F127" s="92">
        <v>2</v>
      </c>
      <c r="G127" s="92"/>
      <c r="H127" s="92"/>
      <c r="I127" s="92"/>
      <c r="J127" s="92">
        <f t="shared" si="14"/>
        <v>2</v>
      </c>
      <c r="K127" s="202"/>
      <c r="N127" s="190">
        <f t="shared" si="9"/>
      </c>
      <c r="O127" s="191">
        <f t="shared" si="10"/>
      </c>
      <c r="P127" s="191">
        <f t="shared" si="11"/>
      </c>
      <c r="Q127" s="191">
        <f t="shared" si="12"/>
      </c>
      <c r="R127" s="189"/>
    </row>
    <row r="128" spans="1:18" ht="18" customHeight="1">
      <c r="A128" s="38">
        <f t="shared" si="13"/>
        <v>126</v>
      </c>
      <c r="B128" s="38"/>
      <c r="C128" s="48" t="s">
        <v>201</v>
      </c>
      <c r="D128" s="74" t="s">
        <v>107</v>
      </c>
      <c r="F128" s="111">
        <v>2</v>
      </c>
      <c r="H128" s="111">
        <v>0</v>
      </c>
      <c r="J128" s="92">
        <f aca="true" t="shared" si="15" ref="J128:J159">IF(COUNT(E128:I128)&gt;0,SUM(E128:I128),0)</f>
        <v>2</v>
      </c>
      <c r="K128" s="163"/>
      <c r="N128" s="190">
        <f t="shared" si="9"/>
      </c>
      <c r="O128" s="191">
        <f t="shared" si="10"/>
      </c>
      <c r="P128" s="191">
        <f t="shared" si="11"/>
      </c>
      <c r="Q128" s="191">
        <f t="shared" si="12"/>
      </c>
      <c r="R128" s="189"/>
    </row>
    <row r="129" spans="1:18" ht="18" customHeight="1">
      <c r="A129" s="38">
        <f t="shared" si="13"/>
        <v>127</v>
      </c>
      <c r="B129" s="38"/>
      <c r="C129" s="48" t="s">
        <v>255</v>
      </c>
      <c r="D129" s="74" t="s">
        <v>168</v>
      </c>
      <c r="E129" s="111">
        <v>0</v>
      </c>
      <c r="G129" s="111">
        <v>2</v>
      </c>
      <c r="H129" s="111">
        <v>0</v>
      </c>
      <c r="J129" s="92">
        <f t="shared" si="15"/>
        <v>2</v>
      </c>
      <c r="K129" s="163"/>
      <c r="N129" s="190">
        <f t="shared" si="9"/>
      </c>
      <c r="O129" s="191">
        <f t="shared" si="10"/>
      </c>
      <c r="P129" s="191">
        <f t="shared" si="11"/>
      </c>
      <c r="Q129" s="191">
        <f t="shared" si="12"/>
      </c>
      <c r="R129" s="189"/>
    </row>
    <row r="130" spans="1:18" ht="18" customHeight="1">
      <c r="A130" s="38">
        <f t="shared" si="13"/>
        <v>128</v>
      </c>
      <c r="B130" s="38"/>
      <c r="C130" s="48" t="s">
        <v>172</v>
      </c>
      <c r="D130" s="74" t="s">
        <v>174</v>
      </c>
      <c r="E130" s="111">
        <v>1</v>
      </c>
      <c r="F130" s="111">
        <v>0</v>
      </c>
      <c r="J130" s="92">
        <f t="shared" si="15"/>
        <v>1</v>
      </c>
      <c r="K130" s="163"/>
      <c r="N130" s="190">
        <f t="shared" si="9"/>
      </c>
      <c r="O130" s="191">
        <f t="shared" si="10"/>
      </c>
      <c r="P130" s="191">
        <f t="shared" si="11"/>
      </c>
      <c r="Q130" s="191">
        <f t="shared" si="12"/>
      </c>
      <c r="R130" s="189"/>
    </row>
    <row r="131" spans="1:18" ht="18" customHeight="1">
      <c r="A131" s="38">
        <f t="shared" si="13"/>
        <v>129</v>
      </c>
      <c r="B131" s="38"/>
      <c r="C131" s="48" t="s">
        <v>390</v>
      </c>
      <c r="D131" s="74" t="s">
        <v>174</v>
      </c>
      <c r="G131" s="111">
        <v>1</v>
      </c>
      <c r="J131" s="92">
        <f t="shared" si="15"/>
        <v>1</v>
      </c>
      <c r="K131" s="163"/>
      <c r="N131" s="190">
        <f aca="true" t="shared" si="16" ref="N131:N176">IF(E131+F131=8,1,"")</f>
      </c>
      <c r="O131" s="191">
        <f aca="true" t="shared" si="17" ref="O131:O176">IF(E131+F131+G131=12,1,"")</f>
      </c>
      <c r="P131" s="191">
        <f aca="true" t="shared" si="18" ref="P131:P176">IF(E131+F131+G131+H131=16,1,"")</f>
      </c>
      <c r="Q131" s="191">
        <f aca="true" t="shared" si="19" ref="Q131:Q176">IF(E131+F131+G131+H131+I131=20,1,"")</f>
      </c>
      <c r="R131" s="189"/>
    </row>
    <row r="132" spans="1:18" ht="18" customHeight="1">
      <c r="A132" s="38">
        <f t="shared" si="13"/>
        <v>130</v>
      </c>
      <c r="B132" s="38"/>
      <c r="C132" s="48" t="s">
        <v>267</v>
      </c>
      <c r="D132" s="97" t="s">
        <v>162</v>
      </c>
      <c r="F132" s="111">
        <v>1</v>
      </c>
      <c r="H132" s="111">
        <v>0</v>
      </c>
      <c r="J132" s="92">
        <f t="shared" si="15"/>
        <v>1</v>
      </c>
      <c r="K132" s="163"/>
      <c r="N132" s="190">
        <f t="shared" si="16"/>
      </c>
      <c r="O132" s="191">
        <f t="shared" si="17"/>
      </c>
      <c r="P132" s="191">
        <f t="shared" si="18"/>
      </c>
      <c r="Q132" s="191">
        <f t="shared" si="19"/>
      </c>
      <c r="R132" s="189"/>
    </row>
    <row r="133" spans="1:18" ht="18" customHeight="1">
      <c r="A133" s="38">
        <f t="shared" si="13"/>
        <v>131</v>
      </c>
      <c r="B133" s="38"/>
      <c r="C133" s="48" t="s">
        <v>270</v>
      </c>
      <c r="D133" s="74" t="s">
        <v>168</v>
      </c>
      <c r="H133" s="111">
        <v>1</v>
      </c>
      <c r="J133" s="92">
        <f t="shared" si="15"/>
        <v>1</v>
      </c>
      <c r="K133" s="163"/>
      <c r="N133" s="190">
        <f t="shared" si="16"/>
      </c>
      <c r="O133" s="191">
        <f t="shared" si="17"/>
      </c>
      <c r="P133" s="191">
        <f t="shared" si="18"/>
      </c>
      <c r="Q133" s="191">
        <f t="shared" si="19"/>
      </c>
      <c r="R133" s="189"/>
    </row>
    <row r="134" spans="1:18" ht="18" customHeight="1">
      <c r="A134" s="38">
        <f t="shared" si="13"/>
        <v>132</v>
      </c>
      <c r="B134" s="38"/>
      <c r="C134" s="48" t="s">
        <v>163</v>
      </c>
      <c r="D134" s="74" t="s">
        <v>174</v>
      </c>
      <c r="F134" s="111">
        <v>0</v>
      </c>
      <c r="J134" s="92">
        <f t="shared" si="15"/>
        <v>0</v>
      </c>
      <c r="K134" s="163"/>
      <c r="N134" s="190">
        <f t="shared" si="16"/>
      </c>
      <c r="O134" s="191">
        <f t="shared" si="17"/>
      </c>
      <c r="P134" s="191">
        <f t="shared" si="18"/>
      </c>
      <c r="Q134" s="191">
        <f t="shared" si="19"/>
      </c>
      <c r="R134" s="189"/>
    </row>
    <row r="135" spans="1:18" ht="18" customHeight="1">
      <c r="A135" s="38">
        <f t="shared" si="13"/>
        <v>133</v>
      </c>
      <c r="B135" s="38"/>
      <c r="C135" s="48" t="s">
        <v>171</v>
      </c>
      <c r="D135" s="74" t="s">
        <v>174</v>
      </c>
      <c r="J135" s="92">
        <f t="shared" si="15"/>
        <v>0</v>
      </c>
      <c r="K135" s="162"/>
      <c r="N135" s="190">
        <f t="shared" si="16"/>
      </c>
      <c r="O135" s="191">
        <f t="shared" si="17"/>
      </c>
      <c r="P135" s="191">
        <f t="shared" si="18"/>
      </c>
      <c r="Q135" s="191">
        <f t="shared" si="19"/>
      </c>
      <c r="R135" s="189"/>
    </row>
    <row r="136" spans="1:18" ht="18" customHeight="1">
      <c r="A136" s="38">
        <f t="shared" si="13"/>
        <v>134</v>
      </c>
      <c r="B136" s="38"/>
      <c r="C136" s="48" t="s">
        <v>173</v>
      </c>
      <c r="D136" s="74" t="s">
        <v>174</v>
      </c>
      <c r="J136" s="92">
        <f t="shared" si="15"/>
        <v>0</v>
      </c>
      <c r="N136" s="190">
        <f t="shared" si="16"/>
      </c>
      <c r="O136" s="191">
        <f t="shared" si="17"/>
      </c>
      <c r="P136" s="191">
        <f t="shared" si="18"/>
      </c>
      <c r="Q136" s="191">
        <f t="shared" si="19"/>
      </c>
      <c r="R136" s="189"/>
    </row>
    <row r="137" spans="1:18" ht="18" customHeight="1">
      <c r="A137" s="38">
        <f t="shared" si="13"/>
        <v>135</v>
      </c>
      <c r="B137" s="38"/>
      <c r="C137" s="46" t="s">
        <v>389</v>
      </c>
      <c r="D137" s="96" t="s">
        <v>122</v>
      </c>
      <c r="J137" s="92">
        <f t="shared" si="15"/>
        <v>0</v>
      </c>
      <c r="N137" s="190">
        <f t="shared" si="16"/>
      </c>
      <c r="O137" s="191">
        <f t="shared" si="17"/>
      </c>
      <c r="P137" s="191">
        <f t="shared" si="18"/>
      </c>
      <c r="Q137" s="191">
        <f t="shared" si="19"/>
      </c>
      <c r="R137" s="189"/>
    </row>
    <row r="138" spans="1:18" ht="18" customHeight="1">
      <c r="A138" s="38">
        <f t="shared" si="13"/>
        <v>136</v>
      </c>
      <c r="B138" s="38"/>
      <c r="C138" s="46" t="s">
        <v>105</v>
      </c>
      <c r="D138" s="97" t="s">
        <v>104</v>
      </c>
      <c r="E138" s="92"/>
      <c r="F138" s="92"/>
      <c r="G138" s="92">
        <v>0</v>
      </c>
      <c r="H138" s="92"/>
      <c r="I138" s="92"/>
      <c r="J138" s="92">
        <f t="shared" si="15"/>
        <v>0</v>
      </c>
      <c r="N138" s="190">
        <f t="shared" si="16"/>
      </c>
      <c r="O138" s="191">
        <f t="shared" si="17"/>
      </c>
      <c r="P138" s="191">
        <f t="shared" si="18"/>
      </c>
      <c r="Q138" s="191">
        <f t="shared" si="19"/>
      </c>
      <c r="R138" s="189"/>
    </row>
    <row r="139" spans="1:18" ht="18" customHeight="1">
      <c r="A139" s="38">
        <f t="shared" si="13"/>
        <v>137</v>
      </c>
      <c r="B139" s="38"/>
      <c r="C139" s="48" t="s">
        <v>247</v>
      </c>
      <c r="D139" s="97" t="s">
        <v>104</v>
      </c>
      <c r="E139" s="92"/>
      <c r="F139" s="92"/>
      <c r="G139" s="92"/>
      <c r="H139" s="92"/>
      <c r="I139" s="92"/>
      <c r="J139" s="92">
        <f t="shared" si="15"/>
        <v>0</v>
      </c>
      <c r="N139" s="190">
        <f t="shared" si="16"/>
      </c>
      <c r="O139" s="191">
        <f t="shared" si="17"/>
      </c>
      <c r="P139" s="191">
        <f t="shared" si="18"/>
      </c>
      <c r="Q139" s="191">
        <f t="shared" si="19"/>
      </c>
      <c r="R139" s="189"/>
    </row>
    <row r="140" spans="1:18" ht="18" customHeight="1">
      <c r="A140" s="38">
        <f t="shared" si="13"/>
        <v>138</v>
      </c>
      <c r="B140" s="38"/>
      <c r="C140" s="48" t="s">
        <v>251</v>
      </c>
      <c r="D140" s="97" t="s">
        <v>104</v>
      </c>
      <c r="E140" s="92"/>
      <c r="F140" s="92"/>
      <c r="G140" s="92"/>
      <c r="H140" s="92"/>
      <c r="I140" s="92"/>
      <c r="J140" s="92">
        <f t="shared" si="15"/>
        <v>0</v>
      </c>
      <c r="N140" s="190">
        <f t="shared" si="16"/>
      </c>
      <c r="O140" s="191">
        <f t="shared" si="17"/>
      </c>
      <c r="P140" s="191">
        <f t="shared" si="18"/>
      </c>
      <c r="Q140" s="191">
        <f t="shared" si="19"/>
      </c>
      <c r="R140" s="189"/>
    </row>
    <row r="141" spans="1:18" ht="18" customHeight="1">
      <c r="A141" s="38">
        <f t="shared" si="13"/>
        <v>139</v>
      </c>
      <c r="B141" s="38"/>
      <c r="C141" s="48" t="s">
        <v>249</v>
      </c>
      <c r="D141" s="97" t="s">
        <v>104</v>
      </c>
      <c r="J141" s="92">
        <f t="shared" si="15"/>
        <v>0</v>
      </c>
      <c r="N141" s="190">
        <f t="shared" si="16"/>
      </c>
      <c r="O141" s="191">
        <f t="shared" si="17"/>
      </c>
      <c r="P141" s="191">
        <f t="shared" si="18"/>
      </c>
      <c r="Q141" s="191">
        <f t="shared" si="19"/>
      </c>
      <c r="R141" s="189"/>
    </row>
    <row r="142" spans="1:18" ht="18" customHeight="1">
      <c r="A142" s="38">
        <f t="shared" si="13"/>
        <v>140</v>
      </c>
      <c r="B142" s="38"/>
      <c r="C142" s="48" t="s">
        <v>333</v>
      </c>
      <c r="D142" s="97" t="s">
        <v>126</v>
      </c>
      <c r="J142" s="92">
        <f t="shared" si="15"/>
        <v>0</v>
      </c>
      <c r="N142" s="190">
        <f t="shared" si="16"/>
      </c>
      <c r="O142" s="191">
        <f t="shared" si="17"/>
      </c>
      <c r="P142" s="191">
        <f t="shared" si="18"/>
      </c>
      <c r="Q142" s="191">
        <f t="shared" si="19"/>
      </c>
      <c r="R142" s="189"/>
    </row>
    <row r="143" spans="1:18" ht="18" customHeight="1">
      <c r="A143" s="38">
        <f t="shared" si="13"/>
        <v>141</v>
      </c>
      <c r="B143" s="38"/>
      <c r="C143" s="48" t="s">
        <v>266</v>
      </c>
      <c r="D143" s="97" t="s">
        <v>126</v>
      </c>
      <c r="J143" s="92">
        <f t="shared" si="15"/>
        <v>0</v>
      </c>
      <c r="N143" s="190">
        <f t="shared" si="16"/>
      </c>
      <c r="O143" s="191">
        <f t="shared" si="17"/>
      </c>
      <c r="P143" s="191">
        <f t="shared" si="18"/>
      </c>
      <c r="Q143" s="191">
        <f t="shared" si="19"/>
      </c>
      <c r="R143" s="189"/>
    </row>
    <row r="144" spans="1:18" ht="18" customHeight="1">
      <c r="A144" s="38">
        <f t="shared" si="13"/>
        <v>142</v>
      </c>
      <c r="B144" s="38"/>
      <c r="C144" s="48" t="s">
        <v>331</v>
      </c>
      <c r="D144" s="97" t="s">
        <v>126</v>
      </c>
      <c r="J144" s="92">
        <f t="shared" si="15"/>
        <v>0</v>
      </c>
      <c r="N144" s="190">
        <f t="shared" si="16"/>
      </c>
      <c r="O144" s="191">
        <f t="shared" si="17"/>
      </c>
      <c r="P144" s="191">
        <f t="shared" si="18"/>
      </c>
      <c r="Q144" s="191">
        <f t="shared" si="19"/>
      </c>
      <c r="R144" s="189"/>
    </row>
    <row r="145" spans="1:18" ht="18" customHeight="1">
      <c r="A145" s="38">
        <f t="shared" si="13"/>
        <v>143</v>
      </c>
      <c r="B145" s="38"/>
      <c r="C145" s="48" t="s">
        <v>241</v>
      </c>
      <c r="D145" s="96" t="s">
        <v>126</v>
      </c>
      <c r="J145" s="92">
        <f t="shared" si="15"/>
        <v>0</v>
      </c>
      <c r="N145" s="190">
        <f t="shared" si="16"/>
      </c>
      <c r="O145" s="191">
        <f t="shared" si="17"/>
      </c>
      <c r="P145" s="191">
        <f t="shared" si="18"/>
      </c>
      <c r="Q145" s="191">
        <f t="shared" si="19"/>
      </c>
      <c r="R145" s="189"/>
    </row>
    <row r="146" spans="1:18" ht="18" customHeight="1">
      <c r="A146" s="38">
        <f t="shared" si="13"/>
        <v>144</v>
      </c>
      <c r="B146" s="38"/>
      <c r="C146" s="74" t="s">
        <v>349</v>
      </c>
      <c r="D146" s="96" t="s">
        <v>126</v>
      </c>
      <c r="J146" s="92">
        <f t="shared" si="15"/>
        <v>0</v>
      </c>
      <c r="N146" s="190">
        <f t="shared" si="16"/>
      </c>
      <c r="O146" s="191">
        <f t="shared" si="17"/>
      </c>
      <c r="P146" s="191">
        <f t="shared" si="18"/>
      </c>
      <c r="Q146" s="191">
        <f t="shared" si="19"/>
      </c>
      <c r="R146" s="189"/>
    </row>
    <row r="147" spans="1:18" ht="18" customHeight="1">
      <c r="A147" s="38">
        <f t="shared" si="13"/>
        <v>145</v>
      </c>
      <c r="B147" s="38"/>
      <c r="C147" s="48" t="s">
        <v>197</v>
      </c>
      <c r="D147" s="74" t="s">
        <v>126</v>
      </c>
      <c r="J147" s="92">
        <f t="shared" si="15"/>
        <v>0</v>
      </c>
      <c r="N147" s="190">
        <f t="shared" si="16"/>
      </c>
      <c r="O147" s="191">
        <f t="shared" si="17"/>
      </c>
      <c r="P147" s="191">
        <f t="shared" si="18"/>
      </c>
      <c r="Q147" s="191">
        <f t="shared" si="19"/>
      </c>
      <c r="R147" s="189"/>
    </row>
    <row r="148" spans="1:18" ht="18" customHeight="1">
      <c r="A148" s="38">
        <f t="shared" si="13"/>
        <v>146</v>
      </c>
      <c r="C148" s="48" t="s">
        <v>223</v>
      </c>
      <c r="D148" s="74" t="s">
        <v>88</v>
      </c>
      <c r="J148" s="92">
        <f t="shared" si="15"/>
        <v>0</v>
      </c>
      <c r="N148" s="190">
        <f t="shared" si="16"/>
      </c>
      <c r="O148" s="191">
        <f t="shared" si="17"/>
      </c>
      <c r="P148" s="191">
        <f t="shared" si="18"/>
      </c>
      <c r="Q148" s="191">
        <f t="shared" si="19"/>
      </c>
      <c r="R148" s="189"/>
    </row>
    <row r="149" spans="1:18" ht="18" customHeight="1">
      <c r="A149" s="38">
        <f aca="true" t="shared" si="20" ref="A149:A177">+A148+1</f>
        <v>147</v>
      </c>
      <c r="C149" s="48" t="s">
        <v>328</v>
      </c>
      <c r="D149" s="74" t="s">
        <v>88</v>
      </c>
      <c r="J149" s="92">
        <f t="shared" si="15"/>
        <v>0</v>
      </c>
      <c r="N149" s="190">
        <f t="shared" si="16"/>
      </c>
      <c r="O149" s="191">
        <f t="shared" si="17"/>
      </c>
      <c r="P149" s="191">
        <f t="shared" si="18"/>
      </c>
      <c r="Q149" s="191">
        <f t="shared" si="19"/>
      </c>
      <c r="R149" s="189"/>
    </row>
    <row r="150" spans="1:18" ht="18" customHeight="1">
      <c r="A150" s="38">
        <f t="shared" si="20"/>
        <v>148</v>
      </c>
      <c r="C150" s="48" t="s">
        <v>184</v>
      </c>
      <c r="D150" s="74" t="s">
        <v>88</v>
      </c>
      <c r="J150" s="92">
        <f t="shared" si="15"/>
        <v>0</v>
      </c>
      <c r="N150" s="190">
        <f t="shared" si="16"/>
      </c>
      <c r="O150" s="191">
        <f t="shared" si="17"/>
      </c>
      <c r="P150" s="191">
        <f t="shared" si="18"/>
      </c>
      <c r="Q150" s="191">
        <f t="shared" si="19"/>
      </c>
      <c r="R150" s="189"/>
    </row>
    <row r="151" spans="1:18" ht="18" customHeight="1">
      <c r="A151" s="38">
        <f t="shared" si="20"/>
        <v>149</v>
      </c>
      <c r="C151" s="48" t="s">
        <v>379</v>
      </c>
      <c r="D151" s="74" t="s">
        <v>88</v>
      </c>
      <c r="J151" s="92">
        <f t="shared" si="15"/>
        <v>0</v>
      </c>
      <c r="N151" s="190">
        <f t="shared" si="16"/>
      </c>
      <c r="O151" s="191">
        <f t="shared" si="17"/>
      </c>
      <c r="P151" s="191">
        <f t="shared" si="18"/>
      </c>
      <c r="Q151" s="191">
        <f t="shared" si="19"/>
      </c>
      <c r="R151" s="189"/>
    </row>
    <row r="152" spans="1:18" ht="18" customHeight="1">
      <c r="A152" s="38">
        <f t="shared" si="20"/>
        <v>150</v>
      </c>
      <c r="C152" s="48" t="s">
        <v>156</v>
      </c>
      <c r="D152" s="74" t="s">
        <v>88</v>
      </c>
      <c r="J152" s="92">
        <f t="shared" si="15"/>
        <v>0</v>
      </c>
      <c r="N152" s="190">
        <f t="shared" si="16"/>
      </c>
      <c r="O152" s="191">
        <f t="shared" si="17"/>
      </c>
      <c r="P152" s="191">
        <f t="shared" si="18"/>
      </c>
      <c r="Q152" s="191">
        <f t="shared" si="19"/>
      </c>
      <c r="R152" s="189"/>
    </row>
    <row r="153" spans="1:18" ht="18" customHeight="1">
      <c r="A153" s="38">
        <f t="shared" si="20"/>
        <v>151</v>
      </c>
      <c r="C153" s="48" t="s">
        <v>380</v>
      </c>
      <c r="D153" s="74" t="s">
        <v>88</v>
      </c>
      <c r="J153" s="92">
        <f t="shared" si="15"/>
        <v>0</v>
      </c>
      <c r="N153" s="190">
        <f t="shared" si="16"/>
      </c>
      <c r="O153" s="191">
        <f t="shared" si="17"/>
      </c>
      <c r="P153" s="191">
        <f t="shared" si="18"/>
      </c>
      <c r="Q153" s="191">
        <f t="shared" si="19"/>
      </c>
      <c r="R153" s="189"/>
    </row>
    <row r="154" spans="1:18" ht="18" customHeight="1">
      <c r="A154" s="38">
        <f t="shared" si="20"/>
        <v>152</v>
      </c>
      <c r="C154" s="48" t="s">
        <v>150</v>
      </c>
      <c r="D154" s="74" t="s">
        <v>88</v>
      </c>
      <c r="J154" s="92">
        <f t="shared" si="15"/>
        <v>0</v>
      </c>
      <c r="N154" s="190">
        <f t="shared" si="16"/>
      </c>
      <c r="O154" s="191">
        <f t="shared" si="17"/>
      </c>
      <c r="P154" s="191">
        <f t="shared" si="18"/>
      </c>
      <c r="Q154" s="191">
        <f t="shared" si="19"/>
      </c>
      <c r="R154" s="189"/>
    </row>
    <row r="155" spans="1:18" ht="18" customHeight="1">
      <c r="A155" s="38">
        <f t="shared" si="20"/>
        <v>153</v>
      </c>
      <c r="C155" s="74" t="s">
        <v>347</v>
      </c>
      <c r="D155" s="97" t="s">
        <v>162</v>
      </c>
      <c r="J155" s="92">
        <f t="shared" si="15"/>
        <v>0</v>
      </c>
      <c r="N155" s="190">
        <f t="shared" si="16"/>
      </c>
      <c r="O155" s="191">
        <f t="shared" si="17"/>
      </c>
      <c r="P155" s="191">
        <f t="shared" si="18"/>
      </c>
      <c r="Q155" s="191">
        <f t="shared" si="19"/>
      </c>
      <c r="R155" s="189"/>
    </row>
    <row r="156" spans="1:18" ht="18" customHeight="1">
      <c r="A156" s="38">
        <f t="shared" si="20"/>
        <v>154</v>
      </c>
      <c r="C156" s="48" t="s">
        <v>330</v>
      </c>
      <c r="D156" s="74" t="s">
        <v>162</v>
      </c>
      <c r="E156" s="111">
        <v>0</v>
      </c>
      <c r="J156" s="92">
        <f t="shared" si="15"/>
        <v>0</v>
      </c>
      <c r="N156" s="190">
        <f t="shared" si="16"/>
      </c>
      <c r="O156" s="191">
        <f t="shared" si="17"/>
      </c>
      <c r="P156" s="191">
        <f t="shared" si="18"/>
      </c>
      <c r="Q156" s="191">
        <f t="shared" si="19"/>
      </c>
      <c r="R156" s="189"/>
    </row>
    <row r="157" spans="1:18" ht="18" customHeight="1">
      <c r="A157" s="38">
        <f t="shared" si="20"/>
        <v>155</v>
      </c>
      <c r="C157" s="46" t="s">
        <v>119</v>
      </c>
      <c r="D157" s="97" t="s">
        <v>95</v>
      </c>
      <c r="J157" s="92">
        <f t="shared" si="15"/>
        <v>0</v>
      </c>
      <c r="N157" s="190">
        <f t="shared" si="16"/>
      </c>
      <c r="O157" s="191">
        <f t="shared" si="17"/>
      </c>
      <c r="P157" s="191">
        <f t="shared" si="18"/>
      </c>
      <c r="Q157" s="191">
        <f t="shared" si="19"/>
      </c>
      <c r="R157" s="189"/>
    </row>
    <row r="158" spans="1:18" ht="18" customHeight="1">
      <c r="A158" s="38">
        <f t="shared" si="20"/>
        <v>156</v>
      </c>
      <c r="C158" s="47" t="s">
        <v>253</v>
      </c>
      <c r="D158" s="97" t="s">
        <v>95</v>
      </c>
      <c r="E158" s="92"/>
      <c r="F158" s="92">
        <v>0</v>
      </c>
      <c r="G158" s="92"/>
      <c r="H158" s="92"/>
      <c r="I158" s="92"/>
      <c r="J158" s="92">
        <f t="shared" si="15"/>
        <v>0</v>
      </c>
      <c r="N158" s="190">
        <f t="shared" si="16"/>
      </c>
      <c r="O158" s="191">
        <f t="shared" si="17"/>
      </c>
      <c r="P158" s="191">
        <f t="shared" si="18"/>
      </c>
      <c r="Q158" s="191">
        <f t="shared" si="19"/>
      </c>
      <c r="R158" s="189"/>
    </row>
    <row r="159" spans="1:18" ht="18" customHeight="1">
      <c r="A159" s="38">
        <f t="shared" si="20"/>
        <v>157</v>
      </c>
      <c r="C159" s="47" t="s">
        <v>329</v>
      </c>
      <c r="D159" s="97" t="s">
        <v>95</v>
      </c>
      <c r="E159" s="92"/>
      <c r="F159" s="92"/>
      <c r="G159" s="92"/>
      <c r="H159" s="92"/>
      <c r="I159" s="92"/>
      <c r="J159" s="92">
        <f t="shared" si="15"/>
        <v>0</v>
      </c>
      <c r="N159" s="190">
        <f t="shared" si="16"/>
      </c>
      <c r="O159" s="191">
        <f t="shared" si="17"/>
      </c>
      <c r="P159" s="191">
        <f t="shared" si="18"/>
      </c>
      <c r="Q159" s="191">
        <f t="shared" si="19"/>
      </c>
      <c r="R159" s="189"/>
    </row>
    <row r="160" spans="1:18" ht="18" customHeight="1">
      <c r="A160" s="38">
        <f t="shared" si="20"/>
        <v>158</v>
      </c>
      <c r="C160" s="46" t="s">
        <v>221</v>
      </c>
      <c r="D160" s="96" t="s">
        <v>87</v>
      </c>
      <c r="E160" s="38"/>
      <c r="F160" s="38"/>
      <c r="G160" s="38"/>
      <c r="H160" s="38"/>
      <c r="I160" s="38"/>
      <c r="J160" s="92">
        <f aca="true" t="shared" si="21" ref="J160:J177">IF(COUNT(E160:I160)&gt;0,SUM(E160:I160),0)</f>
        <v>0</v>
      </c>
      <c r="N160" s="190">
        <f t="shared" si="16"/>
      </c>
      <c r="O160" s="191">
        <f t="shared" si="17"/>
      </c>
      <c r="P160" s="191">
        <f t="shared" si="18"/>
      </c>
      <c r="Q160" s="191">
        <f t="shared" si="19"/>
      </c>
      <c r="R160" s="189"/>
    </row>
    <row r="161" spans="1:18" ht="18" customHeight="1">
      <c r="A161" s="38">
        <f t="shared" si="20"/>
        <v>159</v>
      </c>
      <c r="C161" s="48" t="s">
        <v>346</v>
      </c>
      <c r="D161" s="97" t="s">
        <v>87</v>
      </c>
      <c r="J161" s="92">
        <f t="shared" si="21"/>
        <v>0</v>
      </c>
      <c r="N161" s="190">
        <f t="shared" si="16"/>
      </c>
      <c r="O161" s="191">
        <f t="shared" si="17"/>
      </c>
      <c r="P161" s="191">
        <f t="shared" si="18"/>
      </c>
      <c r="Q161" s="191">
        <f t="shared" si="19"/>
      </c>
      <c r="R161" s="189"/>
    </row>
    <row r="162" spans="1:18" ht="18" customHeight="1">
      <c r="A162" s="38">
        <f t="shared" si="20"/>
        <v>160</v>
      </c>
      <c r="C162" s="48" t="s">
        <v>202</v>
      </c>
      <c r="D162" s="74" t="s">
        <v>107</v>
      </c>
      <c r="J162" s="92">
        <f t="shared" si="21"/>
        <v>0</v>
      </c>
      <c r="N162" s="190">
        <f t="shared" si="16"/>
      </c>
      <c r="O162" s="191">
        <f t="shared" si="17"/>
      </c>
      <c r="P162" s="191">
        <f t="shared" si="18"/>
      </c>
      <c r="Q162" s="191">
        <f t="shared" si="19"/>
      </c>
      <c r="R162" s="189"/>
    </row>
    <row r="163" spans="1:18" ht="18" customHeight="1">
      <c r="A163" s="38">
        <f t="shared" si="20"/>
        <v>161</v>
      </c>
      <c r="C163" s="48" t="s">
        <v>233</v>
      </c>
      <c r="D163" s="74" t="s">
        <v>168</v>
      </c>
      <c r="J163" s="92">
        <f t="shared" si="21"/>
        <v>0</v>
      </c>
      <c r="N163" s="190">
        <f t="shared" si="16"/>
      </c>
      <c r="O163" s="191">
        <f t="shared" si="17"/>
      </c>
      <c r="P163" s="191">
        <f t="shared" si="18"/>
      </c>
      <c r="Q163" s="191">
        <f t="shared" si="19"/>
      </c>
      <c r="R163" s="189"/>
    </row>
    <row r="164" spans="1:18" ht="18" customHeight="1">
      <c r="A164" s="38">
        <f t="shared" si="20"/>
        <v>162</v>
      </c>
      <c r="C164" s="48" t="s">
        <v>198</v>
      </c>
      <c r="D164" s="74" t="s">
        <v>168</v>
      </c>
      <c r="J164" s="92">
        <f t="shared" si="21"/>
        <v>0</v>
      </c>
      <c r="N164" s="190">
        <f t="shared" si="16"/>
      </c>
      <c r="O164" s="191">
        <f t="shared" si="17"/>
      </c>
      <c r="P164" s="191">
        <f t="shared" si="18"/>
      </c>
      <c r="Q164" s="191">
        <f t="shared" si="19"/>
      </c>
      <c r="R164" s="189"/>
    </row>
    <row r="165" spans="1:18" ht="18" customHeight="1">
      <c r="A165" s="38">
        <f t="shared" si="20"/>
        <v>163</v>
      </c>
      <c r="C165" s="48" t="s">
        <v>180</v>
      </c>
      <c r="D165" s="74" t="s">
        <v>91</v>
      </c>
      <c r="J165" s="92">
        <f t="shared" si="21"/>
        <v>0</v>
      </c>
      <c r="N165" s="190">
        <f t="shared" si="16"/>
      </c>
      <c r="O165" s="191">
        <f t="shared" si="17"/>
      </c>
      <c r="P165" s="191">
        <f t="shared" si="18"/>
      </c>
      <c r="Q165" s="191">
        <f t="shared" si="19"/>
      </c>
      <c r="R165" s="189"/>
    </row>
    <row r="166" spans="1:18" ht="18" customHeight="1">
      <c r="A166" s="38">
        <f t="shared" si="20"/>
        <v>164</v>
      </c>
      <c r="C166" s="48" t="s">
        <v>268</v>
      </c>
      <c r="D166" s="74" t="s">
        <v>91</v>
      </c>
      <c r="J166" s="92">
        <f t="shared" si="21"/>
        <v>0</v>
      </c>
      <c r="N166" s="190">
        <f t="shared" si="16"/>
      </c>
      <c r="O166" s="191">
        <f t="shared" si="17"/>
      </c>
      <c r="P166" s="191">
        <f t="shared" si="18"/>
      </c>
      <c r="Q166" s="191">
        <f t="shared" si="19"/>
      </c>
      <c r="R166" s="189"/>
    </row>
    <row r="167" spans="1:18" ht="18" customHeight="1">
      <c r="A167" s="38">
        <f t="shared" si="20"/>
        <v>165</v>
      </c>
      <c r="C167" s="48" t="s">
        <v>257</v>
      </c>
      <c r="D167" s="74" t="s">
        <v>91</v>
      </c>
      <c r="J167" s="92">
        <f t="shared" si="21"/>
        <v>0</v>
      </c>
      <c r="N167" s="190">
        <f t="shared" si="16"/>
      </c>
      <c r="O167" s="191">
        <f t="shared" si="17"/>
      </c>
      <c r="P167" s="191">
        <f t="shared" si="18"/>
      </c>
      <c r="Q167" s="191">
        <f t="shared" si="19"/>
      </c>
      <c r="R167" s="189"/>
    </row>
    <row r="168" spans="1:18" ht="18" customHeight="1">
      <c r="A168" s="38">
        <f t="shared" si="20"/>
        <v>166</v>
      </c>
      <c r="C168" s="48" t="s">
        <v>136</v>
      </c>
      <c r="D168" s="96" t="s">
        <v>89</v>
      </c>
      <c r="J168" s="92">
        <f t="shared" si="21"/>
        <v>0</v>
      </c>
      <c r="N168" s="190">
        <f t="shared" si="16"/>
      </c>
      <c r="O168" s="191">
        <f t="shared" si="17"/>
      </c>
      <c r="P168" s="191">
        <f t="shared" si="18"/>
      </c>
      <c r="Q168" s="191">
        <f t="shared" si="19"/>
      </c>
      <c r="R168" s="189"/>
    </row>
    <row r="169" spans="1:18" ht="18" customHeight="1">
      <c r="A169" s="38">
        <f t="shared" si="20"/>
        <v>167</v>
      </c>
      <c r="C169" s="48" t="s">
        <v>265</v>
      </c>
      <c r="D169" s="97" t="s">
        <v>89</v>
      </c>
      <c r="J169" s="92">
        <f t="shared" si="21"/>
        <v>0</v>
      </c>
      <c r="N169" s="190">
        <f t="shared" si="16"/>
      </c>
      <c r="O169" s="191">
        <f t="shared" si="17"/>
      </c>
      <c r="P169" s="191">
        <f t="shared" si="18"/>
      </c>
      <c r="Q169" s="191">
        <f t="shared" si="19"/>
      </c>
      <c r="R169" s="189"/>
    </row>
    <row r="170" spans="1:18" ht="18" customHeight="1">
      <c r="A170" s="38">
        <f t="shared" si="20"/>
        <v>168</v>
      </c>
      <c r="C170" s="48" t="s">
        <v>225</v>
      </c>
      <c r="D170" s="74" t="s">
        <v>89</v>
      </c>
      <c r="J170" s="92">
        <f t="shared" si="21"/>
        <v>0</v>
      </c>
      <c r="N170" s="190">
        <f t="shared" si="16"/>
      </c>
      <c r="O170" s="191">
        <f t="shared" si="17"/>
      </c>
      <c r="P170" s="191">
        <f t="shared" si="18"/>
      </c>
      <c r="Q170" s="191">
        <f t="shared" si="19"/>
      </c>
      <c r="R170" s="189"/>
    </row>
    <row r="171" spans="1:18" ht="18" customHeight="1">
      <c r="A171" s="38">
        <f t="shared" si="20"/>
        <v>169</v>
      </c>
      <c r="C171" s="46" t="s">
        <v>209</v>
      </c>
      <c r="D171" s="96" t="s">
        <v>89</v>
      </c>
      <c r="J171" s="92">
        <f t="shared" si="21"/>
        <v>0</v>
      </c>
      <c r="N171" s="190">
        <f t="shared" si="16"/>
      </c>
      <c r="O171" s="191">
        <f t="shared" si="17"/>
      </c>
      <c r="P171" s="191">
        <f t="shared" si="18"/>
      </c>
      <c r="Q171" s="191">
        <f t="shared" si="19"/>
      </c>
      <c r="R171" s="189"/>
    </row>
    <row r="172" spans="1:18" ht="18" customHeight="1">
      <c r="A172" s="38">
        <f t="shared" si="20"/>
        <v>170</v>
      </c>
      <c r="C172" s="48" t="s">
        <v>144</v>
      </c>
      <c r="D172" s="96" t="s">
        <v>89</v>
      </c>
      <c r="J172" s="92">
        <f t="shared" si="21"/>
        <v>0</v>
      </c>
      <c r="N172" s="190">
        <f t="shared" si="16"/>
      </c>
      <c r="O172" s="191">
        <f t="shared" si="17"/>
      </c>
      <c r="P172" s="191">
        <f t="shared" si="18"/>
      </c>
      <c r="Q172" s="191">
        <f t="shared" si="19"/>
      </c>
      <c r="R172" s="189"/>
    </row>
    <row r="173" spans="1:18" ht="18" customHeight="1">
      <c r="A173" s="38">
        <f t="shared" si="20"/>
        <v>171</v>
      </c>
      <c r="C173" s="48" t="s">
        <v>264</v>
      </c>
      <c r="D173" s="97" t="s">
        <v>89</v>
      </c>
      <c r="J173" s="92">
        <f t="shared" si="21"/>
        <v>0</v>
      </c>
      <c r="N173" s="190">
        <f t="shared" si="16"/>
      </c>
      <c r="O173" s="191">
        <f t="shared" si="17"/>
      </c>
      <c r="P173" s="191">
        <f t="shared" si="18"/>
      </c>
      <c r="Q173" s="191">
        <f t="shared" si="19"/>
      </c>
      <c r="R173" s="189"/>
    </row>
    <row r="174" spans="1:18" ht="18" customHeight="1">
      <c r="A174" s="38">
        <f t="shared" si="20"/>
        <v>172</v>
      </c>
      <c r="C174" s="48" t="s">
        <v>208</v>
      </c>
      <c r="D174" s="96" t="s">
        <v>89</v>
      </c>
      <c r="J174" s="92">
        <f t="shared" si="21"/>
        <v>0</v>
      </c>
      <c r="N174" s="190">
        <f t="shared" si="16"/>
      </c>
      <c r="O174" s="191">
        <f t="shared" si="17"/>
      </c>
      <c r="P174" s="191">
        <f t="shared" si="18"/>
      </c>
      <c r="Q174" s="191">
        <f t="shared" si="19"/>
      </c>
      <c r="R174" s="189"/>
    </row>
    <row r="175" spans="1:18" ht="18" customHeight="1">
      <c r="A175" s="38">
        <f t="shared" si="20"/>
        <v>173</v>
      </c>
      <c r="C175" s="48" t="s">
        <v>143</v>
      </c>
      <c r="D175" s="96" t="s">
        <v>89</v>
      </c>
      <c r="J175" s="92">
        <f t="shared" si="21"/>
        <v>0</v>
      </c>
      <c r="N175" s="190">
        <f t="shared" si="16"/>
      </c>
      <c r="O175" s="191">
        <f t="shared" si="17"/>
      </c>
      <c r="P175" s="191">
        <f t="shared" si="18"/>
      </c>
      <c r="Q175" s="191">
        <f t="shared" si="19"/>
      </c>
      <c r="R175" s="189"/>
    </row>
    <row r="176" spans="1:18" ht="18" customHeight="1">
      <c r="A176" s="38">
        <f t="shared" si="20"/>
        <v>174</v>
      </c>
      <c r="C176" s="48" t="s">
        <v>260</v>
      </c>
      <c r="D176" s="96" t="s">
        <v>89</v>
      </c>
      <c r="J176" s="92">
        <f t="shared" si="21"/>
        <v>0</v>
      </c>
      <c r="N176" s="190">
        <f t="shared" si="16"/>
      </c>
      <c r="O176" s="191">
        <f t="shared" si="17"/>
      </c>
      <c r="P176" s="191">
        <f t="shared" si="18"/>
      </c>
      <c r="Q176" s="191">
        <f t="shared" si="19"/>
      </c>
      <c r="R176" s="189"/>
    </row>
    <row r="177" spans="1:17" ht="18" customHeight="1">
      <c r="A177" s="38">
        <f t="shared" si="20"/>
        <v>175</v>
      </c>
      <c r="C177" s="48" t="s">
        <v>227</v>
      </c>
      <c r="D177" s="74" t="s">
        <v>89</v>
      </c>
      <c r="J177" s="92">
        <f t="shared" si="21"/>
        <v>0</v>
      </c>
      <c r="N177" s="192">
        <f>SUM(N3:N176)</f>
        <v>27</v>
      </c>
      <c r="O177" s="192">
        <f>SUM(O3:O176)</f>
        <v>18</v>
      </c>
      <c r="P177" s="192">
        <f>SUM(P3:P176)</f>
        <v>14</v>
      </c>
      <c r="Q177" s="192">
        <f>SUM(Q3:Q176)</f>
        <v>7</v>
      </c>
    </row>
    <row r="178" spans="5:9" ht="18" customHeight="1">
      <c r="E178" s="142"/>
      <c r="F178" s="142"/>
      <c r="G178" s="142"/>
      <c r="H178" s="142"/>
      <c r="I178" s="142"/>
    </row>
    <row r="179" spans="3:9" ht="18" customHeight="1">
      <c r="C179" s="229" t="s">
        <v>238</v>
      </c>
      <c r="D179" s="229"/>
      <c r="E179" s="142">
        <v>1</v>
      </c>
      <c r="F179" s="142">
        <v>2</v>
      </c>
      <c r="G179" s="142">
        <v>3</v>
      </c>
      <c r="H179" s="142">
        <v>4</v>
      </c>
      <c r="I179" s="142">
        <v>5</v>
      </c>
    </row>
    <row r="180" spans="3:9" ht="18" customHeight="1">
      <c r="C180" s="229" t="s">
        <v>239</v>
      </c>
      <c r="D180" s="229"/>
      <c r="E180" s="142">
        <f>COUNTIF(E4:E175,4)</f>
        <v>46</v>
      </c>
      <c r="F180" s="142">
        <f>IF(N177=0,"",+N177)</f>
        <v>27</v>
      </c>
      <c r="G180" s="142">
        <f>IF(O177=0,"",+O177)</f>
        <v>18</v>
      </c>
      <c r="H180" s="142">
        <f>IF(P177=0,"",+P177)</f>
        <v>14</v>
      </c>
      <c r="I180" s="142">
        <f>IF(Q177=0,"",+Q177)</f>
        <v>7</v>
      </c>
    </row>
    <row r="183" spans="4:7" ht="18" customHeight="1">
      <c r="D183" s="74" t="s">
        <v>388</v>
      </c>
      <c r="E183" s="111">
        <f>COUNT(E3:E177)</f>
        <v>114</v>
      </c>
      <c r="F183" s="111">
        <f>COUNT(F3:F177)</f>
        <v>113</v>
      </c>
      <c r="G183" s="111">
        <f>COUNT(G3:G177)</f>
        <v>102</v>
      </c>
    </row>
  </sheetData>
  <sheetProtection/>
  <mergeCells count="3">
    <mergeCell ref="A1:J1"/>
    <mergeCell ref="C179:D179"/>
    <mergeCell ref="C180:D180"/>
  </mergeCells>
  <printOptions gridLines="1"/>
  <pageMargins left="0.7086614173228347" right="0" top="0.2755905511811024" bottom="0" header="0" footer="0"/>
  <pageSetup fitToHeight="0" fitToWidth="1"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M17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9" sqref="L9"/>
    </sheetView>
  </sheetViews>
  <sheetFormatPr defaultColWidth="9.140625" defaultRowHeight="18" customHeight="1"/>
  <cols>
    <col min="1" max="1" width="5.140625" style="88" customWidth="1"/>
    <col min="2" max="2" width="6.57421875" style="88" customWidth="1"/>
    <col min="3" max="3" width="3.28125" style="88" hidden="1" customWidth="1"/>
    <col min="4" max="4" width="25.7109375" style="48" customWidth="1"/>
    <col min="5" max="5" width="21.8515625" style="74" customWidth="1"/>
    <col min="6" max="9" width="5.7109375" style="111" customWidth="1"/>
    <col min="10" max="10" width="5.00390625" style="111" customWidth="1"/>
    <col min="11" max="11" width="6.7109375" style="111" customWidth="1"/>
    <col min="12" max="12" width="13.8515625" style="159" customWidth="1"/>
    <col min="13" max="16384" width="9.140625" style="45" customWidth="1"/>
  </cols>
  <sheetData>
    <row r="1" spans="1:13" ht="39" customHeight="1" thickBot="1">
      <c r="A1" s="228" t="s">
        <v>360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01"/>
    </row>
    <row r="2" spans="1:12" s="48" customFormat="1" ht="18" customHeight="1" thickBot="1" thickTop="1">
      <c r="A2" s="89" t="s">
        <v>53</v>
      </c>
      <c r="B2" s="89" t="s">
        <v>385</v>
      </c>
      <c r="C2" s="89"/>
      <c r="D2" s="89" t="s">
        <v>0</v>
      </c>
      <c r="E2" s="95" t="s">
        <v>1</v>
      </c>
      <c r="F2" s="90">
        <v>1</v>
      </c>
      <c r="G2" s="90">
        <v>2</v>
      </c>
      <c r="H2" s="90">
        <v>3</v>
      </c>
      <c r="I2" s="90">
        <v>4</v>
      </c>
      <c r="J2" s="90">
        <v>5</v>
      </c>
      <c r="K2" s="91" t="s">
        <v>2</v>
      </c>
      <c r="L2" s="165" t="s">
        <v>274</v>
      </c>
    </row>
    <row r="3" spans="1:13" s="48" customFormat="1" ht="18" customHeight="1" thickTop="1">
      <c r="A3" s="38">
        <v>1</v>
      </c>
      <c r="B3" s="38">
        <v>1</v>
      </c>
      <c r="C3" s="38"/>
      <c r="D3" s="48" t="s">
        <v>90</v>
      </c>
      <c r="E3" s="74" t="s">
        <v>91</v>
      </c>
      <c r="F3" s="111">
        <v>8</v>
      </c>
      <c r="G3" s="111">
        <v>8</v>
      </c>
      <c r="H3" s="111">
        <v>8</v>
      </c>
      <c r="I3" s="111">
        <v>8</v>
      </c>
      <c r="J3" s="111">
        <v>8</v>
      </c>
      <c r="K3" s="92">
        <v>40.03</v>
      </c>
      <c r="L3" s="64" t="s">
        <v>401</v>
      </c>
      <c r="M3" s="45"/>
    </row>
    <row r="4" spans="1:13" s="48" customFormat="1" ht="18" customHeight="1">
      <c r="A4" s="38">
        <v>2</v>
      </c>
      <c r="B4" s="38">
        <v>1</v>
      </c>
      <c r="C4" s="38"/>
      <c r="D4" s="46" t="s">
        <v>97</v>
      </c>
      <c r="E4" s="96" t="s">
        <v>89</v>
      </c>
      <c r="F4" s="111">
        <v>8</v>
      </c>
      <c r="G4" s="111">
        <v>8</v>
      </c>
      <c r="H4" s="111">
        <v>8</v>
      </c>
      <c r="I4" s="111">
        <v>8</v>
      </c>
      <c r="J4" s="111">
        <v>8</v>
      </c>
      <c r="K4" s="92">
        <v>40.02</v>
      </c>
      <c r="L4" s="64" t="s">
        <v>402</v>
      </c>
      <c r="M4" s="45"/>
    </row>
    <row r="5" spans="1:13" s="48" customFormat="1" ht="18" customHeight="1">
      <c r="A5" s="38">
        <v>3</v>
      </c>
      <c r="B5" s="38">
        <v>1</v>
      </c>
      <c r="C5" s="38"/>
      <c r="D5" s="48" t="s">
        <v>254</v>
      </c>
      <c r="E5" s="97" t="s">
        <v>87</v>
      </c>
      <c r="F5" s="111">
        <v>8</v>
      </c>
      <c r="G5" s="111">
        <v>8</v>
      </c>
      <c r="H5" s="111">
        <v>8</v>
      </c>
      <c r="I5" s="111">
        <v>8</v>
      </c>
      <c r="J5" s="111">
        <v>8</v>
      </c>
      <c r="K5" s="92">
        <v>40.01</v>
      </c>
      <c r="L5" s="64" t="s">
        <v>403</v>
      </c>
      <c r="M5" s="45"/>
    </row>
    <row r="6" spans="1:13" s="48" customFormat="1" ht="18" customHeight="1">
      <c r="A6" s="38">
        <v>4</v>
      </c>
      <c r="B6" s="38">
        <v>1</v>
      </c>
      <c r="C6" s="38"/>
      <c r="D6" s="46" t="s">
        <v>103</v>
      </c>
      <c r="E6" s="96" t="s">
        <v>104</v>
      </c>
      <c r="F6" s="111">
        <v>8</v>
      </c>
      <c r="G6" s="111">
        <v>8</v>
      </c>
      <c r="H6" s="111">
        <v>8</v>
      </c>
      <c r="I6" s="111">
        <v>8</v>
      </c>
      <c r="J6" s="111">
        <v>8</v>
      </c>
      <c r="K6" s="92">
        <v>40</v>
      </c>
      <c r="L6" s="159"/>
      <c r="M6" s="45"/>
    </row>
    <row r="7" spans="1:13" s="48" customFormat="1" ht="18" customHeight="1">
      <c r="A7" s="38">
        <v>5</v>
      </c>
      <c r="B7" s="38">
        <v>1</v>
      </c>
      <c r="C7" s="38"/>
      <c r="D7" s="46" t="s">
        <v>123</v>
      </c>
      <c r="E7" s="96" t="s">
        <v>126</v>
      </c>
      <c r="F7" s="111">
        <v>8</v>
      </c>
      <c r="G7" s="111">
        <v>8</v>
      </c>
      <c r="H7" s="111">
        <v>8</v>
      </c>
      <c r="I7" s="111">
        <v>8</v>
      </c>
      <c r="J7" s="111">
        <v>8</v>
      </c>
      <c r="K7" s="92">
        <v>40</v>
      </c>
      <c r="L7" s="159"/>
      <c r="M7" s="45"/>
    </row>
    <row r="8" spans="1:13" s="48" customFormat="1" ht="18" customHeight="1">
      <c r="A8" s="38">
        <v>6</v>
      </c>
      <c r="B8" s="38">
        <v>1</v>
      </c>
      <c r="C8" s="38"/>
      <c r="D8" s="48" t="s">
        <v>378</v>
      </c>
      <c r="E8" s="97" t="s">
        <v>126</v>
      </c>
      <c r="F8" s="111">
        <v>8</v>
      </c>
      <c r="G8" s="111">
        <v>8</v>
      </c>
      <c r="H8" s="111">
        <v>8</v>
      </c>
      <c r="I8" s="111">
        <v>8</v>
      </c>
      <c r="J8" s="111">
        <v>8</v>
      </c>
      <c r="K8" s="92">
        <v>40</v>
      </c>
      <c r="L8" s="159"/>
      <c r="M8" s="45"/>
    </row>
    <row r="9" spans="1:13" s="48" customFormat="1" ht="18" customHeight="1">
      <c r="A9" s="38">
        <v>7</v>
      </c>
      <c r="B9" s="38">
        <v>1</v>
      </c>
      <c r="C9" s="130"/>
      <c r="D9" s="48" t="s">
        <v>116</v>
      </c>
      <c r="E9" s="97" t="s">
        <v>87</v>
      </c>
      <c r="F9" s="111">
        <v>8</v>
      </c>
      <c r="G9" s="111">
        <v>8</v>
      </c>
      <c r="H9" s="111">
        <v>8</v>
      </c>
      <c r="I9" s="111">
        <v>8</v>
      </c>
      <c r="J9" s="111">
        <v>8</v>
      </c>
      <c r="K9" s="92">
        <v>40</v>
      </c>
      <c r="L9" s="159"/>
      <c r="M9" s="45"/>
    </row>
    <row r="10" spans="1:13" s="48" customFormat="1" ht="18" customHeight="1">
      <c r="A10" s="38">
        <v>8</v>
      </c>
      <c r="B10" s="38">
        <v>1</v>
      </c>
      <c r="C10" s="38"/>
      <c r="D10" s="48" t="s">
        <v>175</v>
      </c>
      <c r="E10" s="74" t="s">
        <v>91</v>
      </c>
      <c r="F10" s="111">
        <v>8</v>
      </c>
      <c r="G10" s="111">
        <v>8</v>
      </c>
      <c r="H10" s="111">
        <v>8</v>
      </c>
      <c r="I10" s="111">
        <v>8</v>
      </c>
      <c r="J10" s="111">
        <v>8</v>
      </c>
      <c r="K10" s="92">
        <v>40</v>
      </c>
      <c r="L10" s="159"/>
      <c r="M10" s="45"/>
    </row>
    <row r="11" spans="1:13" s="48" customFormat="1" ht="18" customHeight="1">
      <c r="A11" s="38">
        <v>9</v>
      </c>
      <c r="B11" s="38">
        <v>1</v>
      </c>
      <c r="C11" s="38"/>
      <c r="D11" s="48" t="s">
        <v>258</v>
      </c>
      <c r="E11" s="74" t="s">
        <v>91</v>
      </c>
      <c r="F11" s="111">
        <v>8</v>
      </c>
      <c r="G11" s="111">
        <v>8</v>
      </c>
      <c r="H11" s="111">
        <v>8</v>
      </c>
      <c r="I11" s="111">
        <v>8</v>
      </c>
      <c r="J11" s="111">
        <v>8</v>
      </c>
      <c r="K11" s="92">
        <v>40</v>
      </c>
      <c r="L11" s="159"/>
      <c r="M11" s="45"/>
    </row>
    <row r="12" spans="1:13" s="48" customFormat="1" ht="18" customHeight="1">
      <c r="A12" s="38">
        <v>10</v>
      </c>
      <c r="B12" s="38">
        <v>1</v>
      </c>
      <c r="C12" s="38"/>
      <c r="D12" s="48" t="s">
        <v>176</v>
      </c>
      <c r="E12" s="74" t="s">
        <v>91</v>
      </c>
      <c r="F12" s="111">
        <v>8</v>
      </c>
      <c r="G12" s="111">
        <v>8</v>
      </c>
      <c r="H12" s="111">
        <v>8</v>
      </c>
      <c r="I12" s="111">
        <v>8</v>
      </c>
      <c r="J12" s="111">
        <v>8</v>
      </c>
      <c r="K12" s="92">
        <v>40</v>
      </c>
      <c r="L12" s="159"/>
      <c r="M12" s="45"/>
    </row>
    <row r="13" spans="1:13" s="48" customFormat="1" ht="18" customHeight="1">
      <c r="A13" s="38">
        <v>11</v>
      </c>
      <c r="B13" s="38">
        <v>1</v>
      </c>
      <c r="C13" s="38"/>
      <c r="D13" s="48" t="s">
        <v>132</v>
      </c>
      <c r="E13" s="96" t="s">
        <v>89</v>
      </c>
      <c r="F13" s="111">
        <v>8</v>
      </c>
      <c r="G13" s="111">
        <v>8</v>
      </c>
      <c r="H13" s="111">
        <v>8</v>
      </c>
      <c r="I13" s="111">
        <v>8</v>
      </c>
      <c r="J13" s="111">
        <v>8</v>
      </c>
      <c r="K13" s="92">
        <v>40</v>
      </c>
      <c r="L13" s="159"/>
      <c r="M13" s="45"/>
    </row>
    <row r="14" spans="1:13" s="48" customFormat="1" ht="18" customHeight="1">
      <c r="A14" s="38">
        <v>12</v>
      </c>
      <c r="B14" s="38">
        <v>1</v>
      </c>
      <c r="C14" s="38"/>
      <c r="D14" s="48" t="s">
        <v>139</v>
      </c>
      <c r="E14" s="96" t="s">
        <v>89</v>
      </c>
      <c r="F14" s="111">
        <v>8</v>
      </c>
      <c r="G14" s="111">
        <v>8</v>
      </c>
      <c r="H14" s="111">
        <v>8</v>
      </c>
      <c r="I14" s="111">
        <v>8</v>
      </c>
      <c r="J14" s="111">
        <v>8</v>
      </c>
      <c r="K14" s="92">
        <v>40</v>
      </c>
      <c r="L14" s="159"/>
      <c r="M14" s="45"/>
    </row>
    <row r="15" spans="1:13" s="48" customFormat="1" ht="18" customHeight="1">
      <c r="A15" s="38">
        <v>13</v>
      </c>
      <c r="B15" s="38">
        <v>1</v>
      </c>
      <c r="C15" s="38"/>
      <c r="D15" s="48" t="s">
        <v>203</v>
      </c>
      <c r="E15" s="74" t="s">
        <v>174</v>
      </c>
      <c r="F15" s="111">
        <v>8</v>
      </c>
      <c r="G15" s="111">
        <v>8</v>
      </c>
      <c r="H15" s="111">
        <v>8</v>
      </c>
      <c r="I15" s="111">
        <v>8</v>
      </c>
      <c r="J15" s="111">
        <v>7</v>
      </c>
      <c r="K15" s="92">
        <v>39</v>
      </c>
      <c r="L15" s="159"/>
      <c r="M15" s="67"/>
    </row>
    <row r="16" spans="1:12" s="48" customFormat="1" ht="18" customHeight="1">
      <c r="A16" s="38">
        <v>14</v>
      </c>
      <c r="B16" s="38">
        <v>1</v>
      </c>
      <c r="C16" s="38"/>
      <c r="D16" s="48" t="s">
        <v>179</v>
      </c>
      <c r="E16" s="74" t="s">
        <v>91</v>
      </c>
      <c r="F16" s="111">
        <v>7</v>
      </c>
      <c r="G16" s="111">
        <v>8</v>
      </c>
      <c r="H16" s="111">
        <v>8</v>
      </c>
      <c r="I16" s="111">
        <v>8</v>
      </c>
      <c r="J16" s="111">
        <v>8</v>
      </c>
      <c r="K16" s="92">
        <v>39</v>
      </c>
      <c r="L16" s="159"/>
    </row>
    <row r="17" spans="1:12" s="48" customFormat="1" ht="18" customHeight="1">
      <c r="A17" s="38">
        <v>15</v>
      </c>
      <c r="B17" s="38">
        <v>1</v>
      </c>
      <c r="C17" s="38"/>
      <c r="D17" s="48" t="s">
        <v>177</v>
      </c>
      <c r="E17" s="74" t="s">
        <v>91</v>
      </c>
      <c r="F17" s="111">
        <v>8</v>
      </c>
      <c r="G17" s="111">
        <v>8</v>
      </c>
      <c r="H17" s="111">
        <v>8</v>
      </c>
      <c r="I17" s="111">
        <v>8</v>
      </c>
      <c r="J17" s="111">
        <v>7</v>
      </c>
      <c r="K17" s="92">
        <v>39</v>
      </c>
      <c r="L17" s="159"/>
    </row>
    <row r="18" spans="1:13" s="48" customFormat="1" ht="18" customHeight="1">
      <c r="A18" s="38">
        <v>16</v>
      </c>
      <c r="B18" s="38">
        <v>1</v>
      </c>
      <c r="C18" s="38"/>
      <c r="D18" s="48" t="s">
        <v>128</v>
      </c>
      <c r="E18" s="96" t="s">
        <v>89</v>
      </c>
      <c r="F18" s="111">
        <v>8</v>
      </c>
      <c r="G18" s="111">
        <v>8</v>
      </c>
      <c r="H18" s="111">
        <v>7</v>
      </c>
      <c r="I18" s="111">
        <v>8</v>
      </c>
      <c r="J18" s="111">
        <v>8</v>
      </c>
      <c r="K18" s="92">
        <v>39</v>
      </c>
      <c r="L18" s="159"/>
      <c r="M18" s="45"/>
    </row>
    <row r="19" spans="1:13" s="48" customFormat="1" ht="18" customHeight="1">
      <c r="A19" s="38">
        <v>17</v>
      </c>
      <c r="B19" s="88">
        <v>1</v>
      </c>
      <c r="C19" s="88"/>
      <c r="D19" s="48" t="s">
        <v>129</v>
      </c>
      <c r="E19" s="96" t="s">
        <v>89</v>
      </c>
      <c r="F19" s="111">
        <v>7</v>
      </c>
      <c r="G19" s="111">
        <v>8</v>
      </c>
      <c r="H19" s="111">
        <v>8</v>
      </c>
      <c r="I19" s="111">
        <v>8</v>
      </c>
      <c r="J19" s="111">
        <v>8</v>
      </c>
      <c r="K19" s="92">
        <v>39</v>
      </c>
      <c r="L19" s="159"/>
      <c r="M19" s="45"/>
    </row>
    <row r="20" spans="1:13" s="48" customFormat="1" ht="18" customHeight="1">
      <c r="A20" s="38">
        <v>18</v>
      </c>
      <c r="B20" s="38">
        <v>1</v>
      </c>
      <c r="C20" s="38"/>
      <c r="D20" s="46" t="s">
        <v>96</v>
      </c>
      <c r="E20" s="96" t="s">
        <v>122</v>
      </c>
      <c r="F20" s="111">
        <v>7</v>
      </c>
      <c r="G20" s="111">
        <v>8</v>
      </c>
      <c r="H20" s="111">
        <v>8</v>
      </c>
      <c r="I20" s="111">
        <v>8</v>
      </c>
      <c r="J20" s="111">
        <v>7</v>
      </c>
      <c r="K20" s="92">
        <v>38</v>
      </c>
      <c r="L20" s="159"/>
      <c r="M20" s="45"/>
    </row>
    <row r="21" spans="1:13" s="48" customFormat="1" ht="18" customHeight="1">
      <c r="A21" s="38">
        <v>19</v>
      </c>
      <c r="B21" s="38">
        <v>1</v>
      </c>
      <c r="C21" s="38"/>
      <c r="D21" s="48" t="s">
        <v>149</v>
      </c>
      <c r="E21" s="74" t="s">
        <v>88</v>
      </c>
      <c r="F21" s="111">
        <v>7</v>
      </c>
      <c r="G21" s="111">
        <v>7</v>
      </c>
      <c r="H21" s="111">
        <v>8</v>
      </c>
      <c r="I21" s="111">
        <v>8</v>
      </c>
      <c r="J21" s="111">
        <v>8</v>
      </c>
      <c r="K21" s="92">
        <v>38</v>
      </c>
      <c r="L21" s="159"/>
      <c r="M21" s="45"/>
    </row>
    <row r="22" spans="1:13" s="48" customFormat="1" ht="18" customHeight="1">
      <c r="A22" s="38">
        <v>20</v>
      </c>
      <c r="B22" s="38">
        <v>1</v>
      </c>
      <c r="C22" s="38"/>
      <c r="D22" s="48" t="s">
        <v>159</v>
      </c>
      <c r="E22" s="74" t="s">
        <v>162</v>
      </c>
      <c r="F22" s="111">
        <v>8</v>
      </c>
      <c r="G22" s="111">
        <v>8</v>
      </c>
      <c r="H22" s="111">
        <v>8</v>
      </c>
      <c r="I22" s="111">
        <v>7</v>
      </c>
      <c r="J22" s="111">
        <v>7</v>
      </c>
      <c r="K22" s="92">
        <v>38</v>
      </c>
      <c r="L22" s="159"/>
      <c r="M22" s="45"/>
    </row>
    <row r="23" spans="1:13" s="48" customFormat="1" ht="18" customHeight="1">
      <c r="A23" s="38">
        <v>21</v>
      </c>
      <c r="B23" s="38">
        <v>1</v>
      </c>
      <c r="C23" s="38"/>
      <c r="D23" s="48" t="s">
        <v>220</v>
      </c>
      <c r="E23" s="97" t="s">
        <v>87</v>
      </c>
      <c r="F23" s="111">
        <v>8</v>
      </c>
      <c r="G23" s="111">
        <v>8</v>
      </c>
      <c r="H23" s="111">
        <v>8</v>
      </c>
      <c r="I23" s="111">
        <v>8</v>
      </c>
      <c r="J23" s="111">
        <v>6</v>
      </c>
      <c r="K23" s="92">
        <v>38</v>
      </c>
      <c r="L23" s="159"/>
      <c r="M23" s="45"/>
    </row>
    <row r="24" spans="1:13" s="48" customFormat="1" ht="18" customHeight="1">
      <c r="A24" s="38">
        <v>22</v>
      </c>
      <c r="B24" s="38">
        <v>1</v>
      </c>
      <c r="C24" s="38"/>
      <c r="D24" s="48" t="s">
        <v>235</v>
      </c>
      <c r="E24" s="97" t="s">
        <v>87</v>
      </c>
      <c r="F24" s="111">
        <v>8</v>
      </c>
      <c r="G24" s="111">
        <v>8</v>
      </c>
      <c r="H24" s="111">
        <v>8</v>
      </c>
      <c r="I24" s="111">
        <v>7</v>
      </c>
      <c r="J24" s="111">
        <v>7</v>
      </c>
      <c r="K24" s="92">
        <v>38</v>
      </c>
      <c r="L24" s="159"/>
      <c r="M24" s="45"/>
    </row>
    <row r="25" spans="1:13" s="48" customFormat="1" ht="18" customHeight="1">
      <c r="A25" s="38">
        <v>23</v>
      </c>
      <c r="B25" s="38">
        <v>1</v>
      </c>
      <c r="C25" s="38"/>
      <c r="D25" s="48" t="s">
        <v>210</v>
      </c>
      <c r="E25" s="74" t="s">
        <v>91</v>
      </c>
      <c r="F25" s="111">
        <v>8</v>
      </c>
      <c r="G25" s="111">
        <v>8</v>
      </c>
      <c r="H25" s="111">
        <v>8</v>
      </c>
      <c r="I25" s="111">
        <v>8</v>
      </c>
      <c r="J25" s="111">
        <v>6</v>
      </c>
      <c r="K25" s="92">
        <v>38</v>
      </c>
      <c r="L25" s="159"/>
      <c r="M25" s="45"/>
    </row>
    <row r="26" spans="1:13" s="48" customFormat="1" ht="18" customHeight="1">
      <c r="A26" s="38">
        <v>24</v>
      </c>
      <c r="B26" s="38">
        <v>1</v>
      </c>
      <c r="C26" s="38"/>
      <c r="D26" s="48" t="s">
        <v>245</v>
      </c>
      <c r="E26" s="97" t="s">
        <v>104</v>
      </c>
      <c r="F26" s="111">
        <v>8</v>
      </c>
      <c r="G26" s="111">
        <v>8</v>
      </c>
      <c r="H26" s="111">
        <v>7</v>
      </c>
      <c r="I26" s="111">
        <v>7</v>
      </c>
      <c r="J26" s="111">
        <v>7</v>
      </c>
      <c r="K26" s="92">
        <v>37</v>
      </c>
      <c r="L26" s="159"/>
      <c r="M26" s="45"/>
    </row>
    <row r="27" spans="1:13" s="48" customFormat="1" ht="18" customHeight="1">
      <c r="A27" s="38">
        <v>25</v>
      </c>
      <c r="B27" s="38">
        <v>1</v>
      </c>
      <c r="C27" s="38"/>
      <c r="D27" s="48" t="s">
        <v>160</v>
      </c>
      <c r="E27" s="74" t="s">
        <v>162</v>
      </c>
      <c r="F27" s="111">
        <v>8</v>
      </c>
      <c r="G27" s="111">
        <v>8</v>
      </c>
      <c r="H27" s="111">
        <v>8</v>
      </c>
      <c r="I27" s="111">
        <v>8</v>
      </c>
      <c r="J27" s="111">
        <v>5</v>
      </c>
      <c r="K27" s="92">
        <v>37</v>
      </c>
      <c r="L27" s="159"/>
      <c r="M27" s="45"/>
    </row>
    <row r="28" spans="1:13" s="48" customFormat="1" ht="18" customHeight="1">
      <c r="A28" s="38">
        <v>26</v>
      </c>
      <c r="B28" s="38">
        <v>1</v>
      </c>
      <c r="C28" s="38"/>
      <c r="D28" s="48" t="s">
        <v>263</v>
      </c>
      <c r="E28" s="97" t="s">
        <v>87</v>
      </c>
      <c r="F28" s="111">
        <v>8</v>
      </c>
      <c r="G28" s="111">
        <v>7</v>
      </c>
      <c r="H28" s="111">
        <v>6</v>
      </c>
      <c r="I28" s="111">
        <v>8</v>
      </c>
      <c r="J28" s="111">
        <v>8</v>
      </c>
      <c r="K28" s="92">
        <v>37</v>
      </c>
      <c r="L28" s="159"/>
      <c r="M28" s="45"/>
    </row>
    <row r="29" spans="1:13" s="48" customFormat="1" ht="18" customHeight="1">
      <c r="A29" s="38">
        <v>27</v>
      </c>
      <c r="B29" s="38">
        <v>1</v>
      </c>
      <c r="C29" s="38"/>
      <c r="D29" s="48" t="s">
        <v>271</v>
      </c>
      <c r="E29" s="97" t="s">
        <v>87</v>
      </c>
      <c r="F29" s="111">
        <v>8</v>
      </c>
      <c r="G29" s="111">
        <v>7</v>
      </c>
      <c r="H29" s="111">
        <v>8</v>
      </c>
      <c r="I29" s="111">
        <v>8</v>
      </c>
      <c r="J29" s="111">
        <v>6</v>
      </c>
      <c r="K29" s="92">
        <v>37</v>
      </c>
      <c r="L29" s="159"/>
      <c r="M29" s="45"/>
    </row>
    <row r="30" spans="1:13" s="48" customFormat="1" ht="18" customHeight="1">
      <c r="A30" s="38">
        <v>28</v>
      </c>
      <c r="B30" s="38">
        <v>1</v>
      </c>
      <c r="C30" s="38"/>
      <c r="D30" s="48" t="s">
        <v>344</v>
      </c>
      <c r="E30" s="74" t="s">
        <v>168</v>
      </c>
      <c r="F30" s="111">
        <v>5</v>
      </c>
      <c r="G30" s="111">
        <v>8</v>
      </c>
      <c r="H30" s="111">
        <v>8</v>
      </c>
      <c r="I30" s="111">
        <v>8</v>
      </c>
      <c r="J30" s="111">
        <v>8</v>
      </c>
      <c r="K30" s="92">
        <v>37</v>
      </c>
      <c r="L30" s="159"/>
      <c r="M30" s="67"/>
    </row>
    <row r="31" spans="1:13" s="48" customFormat="1" ht="18" customHeight="1">
      <c r="A31" s="38">
        <v>29</v>
      </c>
      <c r="B31" s="38">
        <v>1</v>
      </c>
      <c r="C31" s="38"/>
      <c r="D31" s="48" t="s">
        <v>231</v>
      </c>
      <c r="E31" s="74" t="s">
        <v>91</v>
      </c>
      <c r="F31" s="111">
        <v>8</v>
      </c>
      <c r="G31" s="111">
        <v>7</v>
      </c>
      <c r="H31" s="111">
        <v>7</v>
      </c>
      <c r="I31" s="111">
        <v>8</v>
      </c>
      <c r="J31" s="111">
        <v>7</v>
      </c>
      <c r="K31" s="92">
        <v>37</v>
      </c>
      <c r="L31" s="159"/>
      <c r="M31" s="45"/>
    </row>
    <row r="32" spans="1:13" s="48" customFormat="1" ht="18" customHeight="1">
      <c r="A32" s="38">
        <v>30</v>
      </c>
      <c r="B32" s="38">
        <v>1</v>
      </c>
      <c r="C32" s="38"/>
      <c r="D32" s="48" t="s">
        <v>325</v>
      </c>
      <c r="E32" s="97" t="s">
        <v>89</v>
      </c>
      <c r="F32" s="111">
        <v>8</v>
      </c>
      <c r="G32" s="111">
        <v>7</v>
      </c>
      <c r="H32" s="111">
        <v>7</v>
      </c>
      <c r="I32" s="111">
        <v>8</v>
      </c>
      <c r="J32" s="111">
        <v>7</v>
      </c>
      <c r="K32" s="92">
        <v>37</v>
      </c>
      <c r="L32" s="159"/>
      <c r="M32" s="45"/>
    </row>
    <row r="33" spans="1:13" s="48" customFormat="1" ht="18" customHeight="1">
      <c r="A33" s="38">
        <v>31</v>
      </c>
      <c r="B33" s="38">
        <v>1</v>
      </c>
      <c r="C33" s="38"/>
      <c r="D33" s="48" t="s">
        <v>379</v>
      </c>
      <c r="E33" s="74" t="s">
        <v>88</v>
      </c>
      <c r="F33" s="111">
        <v>7</v>
      </c>
      <c r="G33" s="111">
        <v>7</v>
      </c>
      <c r="H33" s="111">
        <v>7</v>
      </c>
      <c r="I33" s="111">
        <v>8</v>
      </c>
      <c r="J33" s="111">
        <v>7</v>
      </c>
      <c r="K33" s="92">
        <v>36</v>
      </c>
      <c r="L33" s="159"/>
      <c r="M33" s="45"/>
    </row>
    <row r="34" spans="1:13" s="48" customFormat="1" ht="18" customHeight="1">
      <c r="A34" s="38">
        <v>32</v>
      </c>
      <c r="B34" s="38">
        <v>1</v>
      </c>
      <c r="C34" s="38"/>
      <c r="D34" s="46" t="s">
        <v>120</v>
      </c>
      <c r="E34" s="96" t="s">
        <v>122</v>
      </c>
      <c r="F34" s="111">
        <v>8</v>
      </c>
      <c r="G34" s="111">
        <v>8</v>
      </c>
      <c r="H34" s="111">
        <v>7</v>
      </c>
      <c r="I34" s="111">
        <v>4</v>
      </c>
      <c r="J34" s="111">
        <v>8</v>
      </c>
      <c r="K34" s="92">
        <v>35</v>
      </c>
      <c r="L34" s="159"/>
      <c r="M34" s="45"/>
    </row>
    <row r="35" spans="1:13" s="48" customFormat="1" ht="18" customHeight="1">
      <c r="A35" s="38">
        <v>33</v>
      </c>
      <c r="B35" s="38">
        <v>1</v>
      </c>
      <c r="C35" s="38"/>
      <c r="D35" s="48" t="s">
        <v>324</v>
      </c>
      <c r="E35" s="97" t="s">
        <v>87</v>
      </c>
      <c r="F35" s="111">
        <v>7</v>
      </c>
      <c r="G35" s="111">
        <v>8</v>
      </c>
      <c r="H35" s="111">
        <v>7</v>
      </c>
      <c r="I35" s="111">
        <v>8</v>
      </c>
      <c r="J35" s="111">
        <v>5</v>
      </c>
      <c r="K35" s="92">
        <v>35</v>
      </c>
      <c r="L35" s="159"/>
      <c r="M35" s="45"/>
    </row>
    <row r="36" spans="1:13" s="48" customFormat="1" ht="18" customHeight="1">
      <c r="A36" s="38">
        <v>34</v>
      </c>
      <c r="B36" s="38">
        <v>1</v>
      </c>
      <c r="C36" s="38"/>
      <c r="D36" s="48" t="s">
        <v>166</v>
      </c>
      <c r="E36" s="74" t="s">
        <v>168</v>
      </c>
      <c r="F36" s="111">
        <v>8</v>
      </c>
      <c r="G36" s="111">
        <v>8</v>
      </c>
      <c r="H36" s="111">
        <v>6</v>
      </c>
      <c r="I36" s="111">
        <v>8</v>
      </c>
      <c r="J36" s="111">
        <v>5</v>
      </c>
      <c r="K36" s="92">
        <v>35</v>
      </c>
      <c r="L36" s="159"/>
      <c r="M36" s="67"/>
    </row>
    <row r="37" spans="1:13" s="48" customFormat="1" ht="18" customHeight="1">
      <c r="A37" s="38">
        <v>35</v>
      </c>
      <c r="B37" s="38">
        <v>1</v>
      </c>
      <c r="C37" s="38"/>
      <c r="D37" s="46" t="s">
        <v>121</v>
      </c>
      <c r="E37" s="96" t="s">
        <v>122</v>
      </c>
      <c r="F37" s="111">
        <v>8</v>
      </c>
      <c r="G37" s="111">
        <v>7</v>
      </c>
      <c r="H37" s="111">
        <v>7</v>
      </c>
      <c r="I37" s="111">
        <v>6</v>
      </c>
      <c r="J37" s="111">
        <v>6</v>
      </c>
      <c r="K37" s="92">
        <v>34</v>
      </c>
      <c r="L37" s="159"/>
      <c r="M37" s="45"/>
    </row>
    <row r="38" spans="1:13" s="48" customFormat="1" ht="18" customHeight="1">
      <c r="A38" s="38">
        <v>36</v>
      </c>
      <c r="B38" s="38">
        <v>1</v>
      </c>
      <c r="C38" s="38"/>
      <c r="D38" s="48" t="s">
        <v>138</v>
      </c>
      <c r="E38" s="96" t="s">
        <v>89</v>
      </c>
      <c r="F38" s="111">
        <v>7</v>
      </c>
      <c r="G38" s="111">
        <v>8</v>
      </c>
      <c r="H38" s="111">
        <v>8</v>
      </c>
      <c r="I38" s="111">
        <v>6</v>
      </c>
      <c r="J38" s="111">
        <v>5</v>
      </c>
      <c r="K38" s="92">
        <v>34</v>
      </c>
      <c r="L38" s="159"/>
      <c r="M38" s="67"/>
    </row>
    <row r="39" spans="1:13" s="48" customFormat="1" ht="18" customHeight="1">
      <c r="A39" s="38">
        <v>37</v>
      </c>
      <c r="B39" s="38">
        <v>1</v>
      </c>
      <c r="C39" s="38"/>
      <c r="D39" s="48" t="s">
        <v>134</v>
      </c>
      <c r="E39" s="96" t="s">
        <v>89</v>
      </c>
      <c r="F39" s="111">
        <v>6</v>
      </c>
      <c r="G39" s="111">
        <v>8</v>
      </c>
      <c r="H39" s="111">
        <v>6</v>
      </c>
      <c r="I39" s="111">
        <v>6</v>
      </c>
      <c r="J39" s="111">
        <v>7</v>
      </c>
      <c r="K39" s="92">
        <v>33</v>
      </c>
      <c r="L39" s="159"/>
      <c r="M39" s="45"/>
    </row>
    <row r="40" spans="1:13" s="48" customFormat="1" ht="18" customHeight="1">
      <c r="A40" s="38">
        <v>38</v>
      </c>
      <c r="B40" s="38">
        <v>1</v>
      </c>
      <c r="C40" s="130"/>
      <c r="D40" s="48" t="s">
        <v>161</v>
      </c>
      <c r="E40" s="74" t="s">
        <v>162</v>
      </c>
      <c r="F40" s="111">
        <v>8</v>
      </c>
      <c r="G40" s="111">
        <v>8</v>
      </c>
      <c r="H40" s="111">
        <v>6</v>
      </c>
      <c r="I40" s="111">
        <v>5</v>
      </c>
      <c r="J40" s="111">
        <v>5</v>
      </c>
      <c r="K40" s="92">
        <v>32</v>
      </c>
      <c r="L40" s="159"/>
      <c r="M40" s="45"/>
    </row>
    <row r="41" spans="1:13" s="48" customFormat="1" ht="18" customHeight="1">
      <c r="A41" s="38">
        <v>39</v>
      </c>
      <c r="B41" s="38">
        <v>1</v>
      </c>
      <c r="C41" s="38"/>
      <c r="D41" s="48" t="s">
        <v>141</v>
      </c>
      <c r="E41" s="96" t="s">
        <v>89</v>
      </c>
      <c r="F41" s="111">
        <v>8</v>
      </c>
      <c r="G41" s="111">
        <v>8</v>
      </c>
      <c r="H41" s="111">
        <v>8</v>
      </c>
      <c r="I41" s="111">
        <v>8</v>
      </c>
      <c r="J41" s="111">
        <v>0</v>
      </c>
      <c r="K41" s="92">
        <v>32</v>
      </c>
      <c r="L41" s="159"/>
      <c r="M41" s="45"/>
    </row>
    <row r="42" spans="1:13" s="48" customFormat="1" ht="18" customHeight="1">
      <c r="A42" s="38">
        <v>40</v>
      </c>
      <c r="B42" s="38">
        <v>1</v>
      </c>
      <c r="C42" s="38"/>
      <c r="D42" s="48" t="s">
        <v>135</v>
      </c>
      <c r="E42" s="96" t="s">
        <v>89</v>
      </c>
      <c r="F42" s="111">
        <v>8</v>
      </c>
      <c r="G42" s="111">
        <v>8</v>
      </c>
      <c r="H42" s="111">
        <v>8</v>
      </c>
      <c r="I42" s="111">
        <v>8</v>
      </c>
      <c r="J42" s="111">
        <v>0</v>
      </c>
      <c r="K42" s="92">
        <v>32</v>
      </c>
      <c r="L42" s="159"/>
      <c r="M42" s="45"/>
    </row>
    <row r="43" spans="1:13" s="48" customFormat="1" ht="18" customHeight="1">
      <c r="A43" s="38">
        <v>41</v>
      </c>
      <c r="B43" s="38">
        <v>1</v>
      </c>
      <c r="C43" s="38"/>
      <c r="D43" s="48" t="s">
        <v>373</v>
      </c>
      <c r="E43" s="74" t="s">
        <v>174</v>
      </c>
      <c r="F43" s="111">
        <v>8</v>
      </c>
      <c r="G43" s="111">
        <v>7</v>
      </c>
      <c r="H43" s="111">
        <v>8</v>
      </c>
      <c r="I43" s="111">
        <v>8</v>
      </c>
      <c r="J43" s="111">
        <v>0</v>
      </c>
      <c r="K43" s="92">
        <v>31</v>
      </c>
      <c r="L43" s="159"/>
      <c r="M43" s="67"/>
    </row>
    <row r="44" spans="1:11" ht="18" customHeight="1">
      <c r="A44" s="38">
        <v>42</v>
      </c>
      <c r="B44" s="38">
        <v>1</v>
      </c>
      <c r="C44" s="38"/>
      <c r="D44" s="48" t="s">
        <v>173</v>
      </c>
      <c r="E44" s="74" t="s">
        <v>174</v>
      </c>
      <c r="F44" s="111">
        <v>8</v>
      </c>
      <c r="G44" s="111">
        <v>8</v>
      </c>
      <c r="H44" s="111">
        <v>0</v>
      </c>
      <c r="I44" s="111">
        <v>8</v>
      </c>
      <c r="J44" s="111">
        <v>7</v>
      </c>
      <c r="K44" s="92">
        <v>31</v>
      </c>
    </row>
    <row r="45" spans="1:11" ht="18" customHeight="1">
      <c r="A45" s="38">
        <v>43</v>
      </c>
      <c r="B45" s="38">
        <v>1</v>
      </c>
      <c r="C45" s="130"/>
      <c r="D45" s="48" t="s">
        <v>240</v>
      </c>
      <c r="E45" s="74" t="s">
        <v>126</v>
      </c>
      <c r="F45" s="111">
        <v>8</v>
      </c>
      <c r="G45" s="111">
        <v>8</v>
      </c>
      <c r="H45" s="111">
        <v>8</v>
      </c>
      <c r="I45" s="111">
        <v>7</v>
      </c>
      <c r="J45" s="111">
        <v>0</v>
      </c>
      <c r="K45" s="92">
        <v>31</v>
      </c>
    </row>
    <row r="46" spans="1:11" ht="18" customHeight="1">
      <c r="A46" s="38">
        <v>44</v>
      </c>
      <c r="B46" s="38">
        <v>1</v>
      </c>
      <c r="C46" s="38"/>
      <c r="D46" s="48" t="s">
        <v>262</v>
      </c>
      <c r="E46" s="97" t="s">
        <v>87</v>
      </c>
      <c r="F46" s="111">
        <v>7</v>
      </c>
      <c r="G46" s="111">
        <v>8</v>
      </c>
      <c r="H46" s="111">
        <v>8</v>
      </c>
      <c r="I46" s="111">
        <v>5</v>
      </c>
      <c r="J46" s="111">
        <v>3</v>
      </c>
      <c r="K46" s="92">
        <v>31</v>
      </c>
    </row>
    <row r="47" spans="1:13" ht="18" customHeight="1">
      <c r="A47" s="38">
        <v>45</v>
      </c>
      <c r="B47" s="38">
        <v>1</v>
      </c>
      <c r="C47" s="38"/>
      <c r="D47" s="48" t="s">
        <v>256</v>
      </c>
      <c r="E47" s="74" t="s">
        <v>91</v>
      </c>
      <c r="F47" s="111">
        <v>8</v>
      </c>
      <c r="G47" s="111">
        <v>8</v>
      </c>
      <c r="H47" s="111">
        <v>7</v>
      </c>
      <c r="I47" s="111">
        <v>8</v>
      </c>
      <c r="J47" s="111">
        <v>0</v>
      </c>
      <c r="K47" s="92">
        <v>31</v>
      </c>
      <c r="M47" s="67"/>
    </row>
    <row r="48" spans="1:13" ht="18" customHeight="1">
      <c r="A48" s="38">
        <v>46</v>
      </c>
      <c r="B48" s="38">
        <v>1</v>
      </c>
      <c r="C48" s="38"/>
      <c r="D48" s="46" t="s">
        <v>195</v>
      </c>
      <c r="E48" s="96" t="s">
        <v>122</v>
      </c>
      <c r="F48" s="111">
        <v>8</v>
      </c>
      <c r="G48" s="111">
        <v>0</v>
      </c>
      <c r="H48" s="111">
        <v>8</v>
      </c>
      <c r="I48" s="111">
        <v>8</v>
      </c>
      <c r="J48" s="111">
        <v>6</v>
      </c>
      <c r="K48" s="92">
        <v>30</v>
      </c>
      <c r="M48" s="67"/>
    </row>
    <row r="49" spans="1:13" ht="18" customHeight="1">
      <c r="A49" s="38">
        <v>47</v>
      </c>
      <c r="B49" s="38">
        <v>1</v>
      </c>
      <c r="C49" s="38"/>
      <c r="D49" s="48" t="s">
        <v>334</v>
      </c>
      <c r="E49" s="97" t="s">
        <v>104</v>
      </c>
      <c r="F49" s="111">
        <v>8</v>
      </c>
      <c r="G49" s="111">
        <v>8</v>
      </c>
      <c r="H49" s="111">
        <v>0</v>
      </c>
      <c r="I49" s="111">
        <v>8</v>
      </c>
      <c r="J49" s="111">
        <v>6</v>
      </c>
      <c r="K49" s="92">
        <v>30</v>
      </c>
      <c r="M49" s="67"/>
    </row>
    <row r="50" spans="1:13" ht="18" customHeight="1">
      <c r="A50" s="38">
        <v>48</v>
      </c>
      <c r="B50" s="38">
        <v>1</v>
      </c>
      <c r="C50" s="38"/>
      <c r="D50" s="47" t="s">
        <v>117</v>
      </c>
      <c r="E50" s="97" t="s">
        <v>95</v>
      </c>
      <c r="F50" s="111">
        <v>7</v>
      </c>
      <c r="G50" s="111">
        <v>6</v>
      </c>
      <c r="H50" s="111">
        <v>5</v>
      </c>
      <c r="I50" s="111">
        <v>5</v>
      </c>
      <c r="J50" s="111">
        <v>7</v>
      </c>
      <c r="K50" s="92">
        <v>30</v>
      </c>
      <c r="M50" s="67"/>
    </row>
    <row r="51" spans="1:13" ht="18" customHeight="1">
      <c r="A51" s="38">
        <v>49</v>
      </c>
      <c r="B51" s="38">
        <v>1</v>
      </c>
      <c r="C51" s="38"/>
      <c r="D51" s="48" t="s">
        <v>143</v>
      </c>
      <c r="E51" s="96" t="s">
        <v>89</v>
      </c>
      <c r="F51" s="111">
        <v>5</v>
      </c>
      <c r="G51" s="111">
        <v>8</v>
      </c>
      <c r="H51" s="111">
        <v>7</v>
      </c>
      <c r="I51" s="111">
        <v>4</v>
      </c>
      <c r="J51" s="111">
        <v>6</v>
      </c>
      <c r="K51" s="92">
        <v>30</v>
      </c>
      <c r="M51" s="67"/>
    </row>
    <row r="52" spans="1:13" ht="18" customHeight="1">
      <c r="A52" s="38">
        <v>50</v>
      </c>
      <c r="B52" s="38">
        <v>1</v>
      </c>
      <c r="C52" s="38"/>
      <c r="D52" s="48" t="s">
        <v>323</v>
      </c>
      <c r="E52" s="74" t="s">
        <v>162</v>
      </c>
      <c r="F52" s="111">
        <v>8</v>
      </c>
      <c r="G52" s="111">
        <v>8</v>
      </c>
      <c r="H52" s="111">
        <v>5</v>
      </c>
      <c r="I52" s="111">
        <v>5</v>
      </c>
      <c r="J52" s="111">
        <v>3</v>
      </c>
      <c r="K52" s="92">
        <v>29</v>
      </c>
      <c r="M52" s="67"/>
    </row>
    <row r="53" spans="1:13" ht="18" customHeight="1">
      <c r="A53" s="38">
        <v>51</v>
      </c>
      <c r="B53" s="38">
        <v>1</v>
      </c>
      <c r="C53" s="38"/>
      <c r="D53" s="48" t="s">
        <v>180</v>
      </c>
      <c r="E53" s="74" t="s">
        <v>91</v>
      </c>
      <c r="F53" s="111">
        <v>7</v>
      </c>
      <c r="G53" s="111">
        <v>0</v>
      </c>
      <c r="H53" s="111">
        <v>8</v>
      </c>
      <c r="I53" s="111">
        <v>6</v>
      </c>
      <c r="J53" s="111">
        <v>7</v>
      </c>
      <c r="K53" s="92">
        <v>28</v>
      </c>
      <c r="M53" s="67"/>
    </row>
    <row r="54" spans="1:13" ht="18" customHeight="1">
      <c r="A54" s="38">
        <v>52</v>
      </c>
      <c r="B54" s="38">
        <v>1</v>
      </c>
      <c r="C54" s="38"/>
      <c r="D54" s="48" t="s">
        <v>244</v>
      </c>
      <c r="E54" s="97" t="s">
        <v>104</v>
      </c>
      <c r="F54" s="111">
        <v>6</v>
      </c>
      <c r="G54" s="111">
        <v>8</v>
      </c>
      <c r="H54" s="111">
        <v>8</v>
      </c>
      <c r="I54" s="111">
        <v>5</v>
      </c>
      <c r="J54" s="111">
        <v>0</v>
      </c>
      <c r="K54" s="92">
        <v>27</v>
      </c>
      <c r="M54" s="67"/>
    </row>
    <row r="55" spans="1:13" ht="18" customHeight="1">
      <c r="A55" s="38">
        <v>53</v>
      </c>
      <c r="B55" s="38">
        <v>1</v>
      </c>
      <c r="C55" s="38"/>
      <c r="D55" s="48" t="s">
        <v>242</v>
      </c>
      <c r="E55" s="96" t="s">
        <v>126</v>
      </c>
      <c r="F55" s="111">
        <v>7</v>
      </c>
      <c r="G55" s="111">
        <v>7</v>
      </c>
      <c r="H55" s="111">
        <v>5</v>
      </c>
      <c r="I55" s="111">
        <v>7</v>
      </c>
      <c r="J55" s="111">
        <v>0</v>
      </c>
      <c r="K55" s="92">
        <v>26</v>
      </c>
      <c r="M55" s="67"/>
    </row>
    <row r="56" spans="1:13" ht="18" customHeight="1">
      <c r="A56" s="38">
        <v>54</v>
      </c>
      <c r="B56" s="38">
        <v>1</v>
      </c>
      <c r="C56" s="38"/>
      <c r="D56" s="48" t="s">
        <v>163</v>
      </c>
      <c r="E56" s="74" t="s">
        <v>168</v>
      </c>
      <c r="F56" s="111">
        <v>7</v>
      </c>
      <c r="G56" s="111">
        <v>8</v>
      </c>
      <c r="H56" s="111">
        <v>7</v>
      </c>
      <c r="I56" s="111">
        <v>4</v>
      </c>
      <c r="J56" s="111">
        <v>0</v>
      </c>
      <c r="K56" s="92">
        <v>26</v>
      </c>
      <c r="M56" s="67"/>
    </row>
    <row r="57" spans="1:13" ht="18" customHeight="1">
      <c r="A57" s="38">
        <v>55</v>
      </c>
      <c r="B57" s="38">
        <v>1</v>
      </c>
      <c r="C57" s="38"/>
      <c r="D57" s="48" t="s">
        <v>243</v>
      </c>
      <c r="E57" s="74" t="s">
        <v>174</v>
      </c>
      <c r="F57" s="111">
        <v>8</v>
      </c>
      <c r="G57" s="111">
        <v>6</v>
      </c>
      <c r="H57" s="111">
        <v>7</v>
      </c>
      <c r="I57" s="111">
        <v>4</v>
      </c>
      <c r="J57" s="111">
        <v>0</v>
      </c>
      <c r="K57" s="92">
        <v>25</v>
      </c>
      <c r="M57" s="67"/>
    </row>
    <row r="58" spans="1:13" ht="18" customHeight="1">
      <c r="A58" s="38">
        <v>56</v>
      </c>
      <c r="B58" s="38">
        <v>1</v>
      </c>
      <c r="C58" s="130"/>
      <c r="D58" s="48" t="s">
        <v>144</v>
      </c>
      <c r="E58" s="96" t="s">
        <v>89</v>
      </c>
      <c r="F58" s="111">
        <v>6</v>
      </c>
      <c r="G58" s="111">
        <v>6</v>
      </c>
      <c r="H58" s="111">
        <v>8</v>
      </c>
      <c r="I58" s="111">
        <v>5</v>
      </c>
      <c r="J58" s="111">
        <v>0</v>
      </c>
      <c r="K58" s="92">
        <v>25</v>
      </c>
      <c r="M58" s="67"/>
    </row>
    <row r="59" spans="1:13" ht="18" customHeight="1">
      <c r="A59" s="38">
        <v>57</v>
      </c>
      <c r="B59" s="38">
        <v>1</v>
      </c>
      <c r="C59" s="38"/>
      <c r="D59" s="48" t="s">
        <v>232</v>
      </c>
      <c r="E59" s="74" t="s">
        <v>168</v>
      </c>
      <c r="F59" s="111">
        <v>8</v>
      </c>
      <c r="G59" s="111">
        <v>8</v>
      </c>
      <c r="H59" s="111">
        <v>0</v>
      </c>
      <c r="I59" s="111">
        <v>0</v>
      </c>
      <c r="J59" s="111">
        <v>8</v>
      </c>
      <c r="K59" s="92">
        <v>24</v>
      </c>
      <c r="M59" s="67"/>
    </row>
    <row r="60" spans="1:13" s="112" customFormat="1" ht="18" customHeight="1">
      <c r="A60" s="38">
        <v>58</v>
      </c>
      <c r="B60" s="38">
        <v>1</v>
      </c>
      <c r="C60" s="38"/>
      <c r="D60" s="46" t="s">
        <v>119</v>
      </c>
      <c r="E60" s="97" t="s">
        <v>95</v>
      </c>
      <c r="F60" s="111">
        <v>4</v>
      </c>
      <c r="G60" s="111">
        <v>7</v>
      </c>
      <c r="H60" s="111">
        <v>5</v>
      </c>
      <c r="I60" s="111">
        <v>0</v>
      </c>
      <c r="J60" s="111">
        <v>7</v>
      </c>
      <c r="K60" s="92">
        <v>23</v>
      </c>
      <c r="L60" s="159"/>
      <c r="M60" s="67"/>
    </row>
    <row r="61" spans="1:13" s="112" customFormat="1" ht="18" customHeight="1">
      <c r="A61" s="38">
        <v>59</v>
      </c>
      <c r="B61" s="88">
        <v>1</v>
      </c>
      <c r="C61" s="88"/>
      <c r="D61" s="48" t="s">
        <v>127</v>
      </c>
      <c r="E61" s="96" t="s">
        <v>89</v>
      </c>
      <c r="F61" s="111">
        <v>8</v>
      </c>
      <c r="G61" s="111">
        <v>8</v>
      </c>
      <c r="H61" s="111">
        <v>7</v>
      </c>
      <c r="I61" s="111">
        <v>0</v>
      </c>
      <c r="J61" s="111">
        <v>0</v>
      </c>
      <c r="K61" s="92">
        <v>23</v>
      </c>
      <c r="L61" s="159"/>
      <c r="M61" s="67"/>
    </row>
    <row r="62" spans="1:13" s="112" customFormat="1" ht="18" customHeight="1">
      <c r="A62" s="38">
        <v>60</v>
      </c>
      <c r="B62" s="38">
        <v>1</v>
      </c>
      <c r="C62" s="130"/>
      <c r="D62" s="48" t="s">
        <v>250</v>
      </c>
      <c r="E62" s="97" t="s">
        <v>104</v>
      </c>
      <c r="F62" s="111">
        <v>8</v>
      </c>
      <c r="G62" s="111">
        <v>7</v>
      </c>
      <c r="H62" s="111">
        <v>7</v>
      </c>
      <c r="I62" s="111">
        <v>0</v>
      </c>
      <c r="J62" s="111">
        <v>0</v>
      </c>
      <c r="K62" s="92">
        <v>22</v>
      </c>
      <c r="L62" s="159"/>
      <c r="M62" s="67"/>
    </row>
    <row r="63" spans="1:13" ht="18" customHeight="1">
      <c r="A63" s="38">
        <v>61</v>
      </c>
      <c r="B63" s="38">
        <v>1</v>
      </c>
      <c r="C63" s="38"/>
      <c r="D63" s="46" t="s">
        <v>377</v>
      </c>
      <c r="E63" s="96" t="s">
        <v>126</v>
      </c>
      <c r="F63" s="111">
        <v>8</v>
      </c>
      <c r="G63" s="111">
        <v>0</v>
      </c>
      <c r="H63" s="111">
        <v>7</v>
      </c>
      <c r="I63" s="111">
        <v>7</v>
      </c>
      <c r="J63" s="111">
        <v>0</v>
      </c>
      <c r="K63" s="92">
        <v>22</v>
      </c>
      <c r="M63" s="67"/>
    </row>
    <row r="64" spans="1:13" ht="18" customHeight="1">
      <c r="A64" s="38">
        <v>62</v>
      </c>
      <c r="B64" s="38">
        <v>1</v>
      </c>
      <c r="C64" s="38"/>
      <c r="D64" s="48" t="s">
        <v>269</v>
      </c>
      <c r="E64" s="96" t="s">
        <v>174</v>
      </c>
      <c r="F64" s="111">
        <v>7</v>
      </c>
      <c r="G64" s="111">
        <v>7</v>
      </c>
      <c r="H64" s="111">
        <v>0</v>
      </c>
      <c r="I64" s="111">
        <v>5</v>
      </c>
      <c r="J64" s="111">
        <v>0</v>
      </c>
      <c r="K64" s="92">
        <v>19</v>
      </c>
      <c r="M64" s="67"/>
    </row>
    <row r="65" spans="1:13" ht="18" customHeight="1">
      <c r="A65" s="38">
        <v>63</v>
      </c>
      <c r="B65" s="38">
        <v>1</v>
      </c>
      <c r="C65" s="38"/>
      <c r="D65" s="48" t="s">
        <v>230</v>
      </c>
      <c r="E65" s="74" t="s">
        <v>174</v>
      </c>
      <c r="F65" s="111">
        <v>8</v>
      </c>
      <c r="G65" s="111">
        <v>7</v>
      </c>
      <c r="H65" s="111">
        <v>0</v>
      </c>
      <c r="I65" s="111">
        <v>0</v>
      </c>
      <c r="J65" s="111">
        <v>0</v>
      </c>
      <c r="K65" s="92">
        <v>15</v>
      </c>
      <c r="L65" s="203"/>
      <c r="M65" s="67"/>
    </row>
    <row r="66" spans="1:13" ht="18" customHeight="1">
      <c r="A66" s="38">
        <v>64</v>
      </c>
      <c r="B66" s="38">
        <v>1</v>
      </c>
      <c r="C66" s="38"/>
      <c r="D66" s="48" t="s">
        <v>172</v>
      </c>
      <c r="E66" s="74" t="s">
        <v>174</v>
      </c>
      <c r="F66" s="111">
        <v>5</v>
      </c>
      <c r="G66" s="111">
        <v>3</v>
      </c>
      <c r="H66" s="111">
        <v>6</v>
      </c>
      <c r="I66" s="111">
        <v>0</v>
      </c>
      <c r="J66" s="111">
        <v>0</v>
      </c>
      <c r="K66" s="92">
        <v>14</v>
      </c>
      <c r="M66" s="67"/>
    </row>
    <row r="67" spans="1:13" ht="18" customHeight="1">
      <c r="A67" s="38">
        <v>65</v>
      </c>
      <c r="B67" s="38">
        <v>1</v>
      </c>
      <c r="C67" s="130"/>
      <c r="D67" s="48" t="s">
        <v>374</v>
      </c>
      <c r="E67" s="97" t="s">
        <v>104</v>
      </c>
      <c r="F67" s="111">
        <v>7</v>
      </c>
      <c r="G67" s="111">
        <v>7</v>
      </c>
      <c r="H67" s="111">
        <v>0</v>
      </c>
      <c r="I67" s="111">
        <v>0</v>
      </c>
      <c r="J67" s="111">
        <v>0</v>
      </c>
      <c r="K67" s="92">
        <v>14</v>
      </c>
      <c r="M67" s="67"/>
    </row>
    <row r="68" spans="1:13" ht="18" customHeight="1">
      <c r="A68" s="38">
        <v>66</v>
      </c>
      <c r="B68" s="88">
        <v>1</v>
      </c>
      <c r="D68" s="48" t="s">
        <v>137</v>
      </c>
      <c r="E68" s="96" t="s">
        <v>89</v>
      </c>
      <c r="F68" s="111">
        <v>8</v>
      </c>
      <c r="G68" s="111">
        <v>0</v>
      </c>
      <c r="H68" s="111">
        <v>0</v>
      </c>
      <c r="I68" s="111">
        <v>6</v>
      </c>
      <c r="J68" s="111">
        <v>0</v>
      </c>
      <c r="K68" s="92">
        <v>14</v>
      </c>
      <c r="M68" s="67"/>
    </row>
    <row r="69" spans="1:13" ht="18" customHeight="1">
      <c r="A69" s="38">
        <v>67</v>
      </c>
      <c r="B69" s="38">
        <v>1</v>
      </c>
      <c r="C69" s="38"/>
      <c r="D69" s="48" t="s">
        <v>206</v>
      </c>
      <c r="E69" s="74" t="s">
        <v>174</v>
      </c>
      <c r="F69" s="111">
        <v>8</v>
      </c>
      <c r="G69" s="111">
        <v>0</v>
      </c>
      <c r="H69" s="111">
        <v>0</v>
      </c>
      <c r="I69" s="111">
        <v>0</v>
      </c>
      <c r="J69" s="111">
        <v>4</v>
      </c>
      <c r="K69" s="92">
        <v>12</v>
      </c>
      <c r="M69" s="67"/>
    </row>
    <row r="70" spans="1:13" ht="18" customHeight="1">
      <c r="A70" s="38">
        <v>68</v>
      </c>
      <c r="B70" s="38">
        <v>1</v>
      </c>
      <c r="C70" s="38"/>
      <c r="D70" s="47" t="s">
        <v>118</v>
      </c>
      <c r="E70" s="97" t="s">
        <v>95</v>
      </c>
      <c r="F70" s="111">
        <v>0</v>
      </c>
      <c r="G70" s="111">
        <v>4</v>
      </c>
      <c r="H70" s="111">
        <v>4</v>
      </c>
      <c r="I70" s="111">
        <v>2</v>
      </c>
      <c r="J70" s="111">
        <v>0</v>
      </c>
      <c r="K70" s="92">
        <v>10</v>
      </c>
      <c r="M70" s="67"/>
    </row>
    <row r="71" spans="1:13" ht="18" customHeight="1">
      <c r="A71" s="38">
        <v>69</v>
      </c>
      <c r="B71" s="38">
        <v>1</v>
      </c>
      <c r="C71" s="38"/>
      <c r="D71" s="48" t="s">
        <v>246</v>
      </c>
      <c r="E71" s="97" t="s">
        <v>104</v>
      </c>
      <c r="F71" s="111">
        <v>4</v>
      </c>
      <c r="G71" s="111">
        <v>1</v>
      </c>
      <c r="H71" s="111">
        <v>0</v>
      </c>
      <c r="I71" s="111">
        <v>4</v>
      </c>
      <c r="J71" s="111">
        <v>0</v>
      </c>
      <c r="K71" s="92">
        <v>9</v>
      </c>
      <c r="M71" s="67"/>
    </row>
    <row r="72" spans="1:13" ht="18" customHeight="1">
      <c r="A72" s="38">
        <v>70</v>
      </c>
      <c r="B72" s="38">
        <v>1</v>
      </c>
      <c r="C72" s="38"/>
      <c r="D72" s="48" t="s">
        <v>197</v>
      </c>
      <c r="E72" s="74" t="s">
        <v>126</v>
      </c>
      <c r="F72" s="111">
        <v>7</v>
      </c>
      <c r="G72" s="111">
        <v>0</v>
      </c>
      <c r="H72" s="111">
        <v>0</v>
      </c>
      <c r="I72" s="111">
        <v>0</v>
      </c>
      <c r="J72" s="111">
        <v>0</v>
      </c>
      <c r="K72" s="92">
        <v>7</v>
      </c>
      <c r="M72" s="48"/>
    </row>
    <row r="73" spans="1:13" ht="18" customHeight="1">
      <c r="A73" s="38">
        <v>71</v>
      </c>
      <c r="B73" s="38">
        <v>1</v>
      </c>
      <c r="C73" s="38"/>
      <c r="D73" s="48" t="s">
        <v>330</v>
      </c>
      <c r="E73" s="74" t="s">
        <v>162</v>
      </c>
      <c r="F73" s="111">
        <v>7</v>
      </c>
      <c r="G73" s="111">
        <v>0</v>
      </c>
      <c r="H73" s="111">
        <v>0</v>
      </c>
      <c r="I73" s="111">
        <v>0</v>
      </c>
      <c r="J73" s="111">
        <v>0</v>
      </c>
      <c r="K73" s="92">
        <v>7</v>
      </c>
      <c r="M73" s="48"/>
    </row>
    <row r="74" spans="1:13" ht="18" customHeight="1">
      <c r="A74" s="38">
        <v>72</v>
      </c>
      <c r="B74" s="38">
        <v>1</v>
      </c>
      <c r="C74" s="38"/>
      <c r="D74" s="48" t="s">
        <v>376</v>
      </c>
      <c r="E74" s="97" t="s">
        <v>126</v>
      </c>
      <c r="F74" s="111">
        <v>6</v>
      </c>
      <c r="G74" s="111">
        <v>0</v>
      </c>
      <c r="H74" s="111">
        <v>0</v>
      </c>
      <c r="I74" s="111">
        <v>0</v>
      </c>
      <c r="J74" s="111">
        <v>0</v>
      </c>
      <c r="K74" s="92">
        <v>6</v>
      </c>
      <c r="M74" s="48"/>
    </row>
    <row r="75" spans="1:13" ht="18" customHeight="1">
      <c r="A75" s="38">
        <v>73</v>
      </c>
      <c r="B75" s="38">
        <v>1</v>
      </c>
      <c r="C75" s="38"/>
      <c r="D75" s="48" t="s">
        <v>381</v>
      </c>
      <c r="E75" s="74" t="s">
        <v>162</v>
      </c>
      <c r="F75" s="111">
        <v>5</v>
      </c>
      <c r="G75" s="111">
        <v>0</v>
      </c>
      <c r="H75" s="111">
        <v>0</v>
      </c>
      <c r="I75" s="111">
        <v>0</v>
      </c>
      <c r="J75" s="111">
        <v>0</v>
      </c>
      <c r="K75" s="92">
        <v>5</v>
      </c>
      <c r="M75" s="48"/>
    </row>
    <row r="76" spans="1:13" ht="18" customHeight="1">
      <c r="A76" s="38">
        <v>74</v>
      </c>
      <c r="B76" s="38">
        <v>1</v>
      </c>
      <c r="C76" s="38"/>
      <c r="D76" s="67" t="s">
        <v>196</v>
      </c>
      <c r="E76" s="97" t="s">
        <v>104</v>
      </c>
      <c r="F76" s="111">
        <v>4</v>
      </c>
      <c r="G76" s="111">
        <v>0</v>
      </c>
      <c r="H76" s="111">
        <v>0</v>
      </c>
      <c r="I76" s="111">
        <v>0</v>
      </c>
      <c r="J76" s="111">
        <v>0</v>
      </c>
      <c r="K76" s="92">
        <v>4</v>
      </c>
      <c r="M76" s="48"/>
    </row>
    <row r="77" spans="1:13" ht="18" customHeight="1">
      <c r="A77" s="38">
        <v>75</v>
      </c>
      <c r="B77" s="38"/>
      <c r="C77" s="38"/>
      <c r="D77" s="48" t="s">
        <v>170</v>
      </c>
      <c r="E77" s="74" t="s">
        <v>174</v>
      </c>
      <c r="F77" s="111" t="s">
        <v>397</v>
      </c>
      <c r="G77" s="111" t="s">
        <v>397</v>
      </c>
      <c r="H77" s="111" t="s">
        <v>397</v>
      </c>
      <c r="I77" s="111" t="s">
        <v>397</v>
      </c>
      <c r="J77" s="111" t="s">
        <v>397</v>
      </c>
      <c r="K77" s="92" t="s">
        <v>397</v>
      </c>
      <c r="L77" s="203"/>
      <c r="M77" s="48"/>
    </row>
    <row r="78" spans="1:13" ht="18" customHeight="1">
      <c r="A78" s="38">
        <v>76</v>
      </c>
      <c r="B78" s="38"/>
      <c r="C78" s="38"/>
      <c r="D78" s="48" t="s">
        <v>169</v>
      </c>
      <c r="E78" s="74" t="s">
        <v>174</v>
      </c>
      <c r="F78" s="111" t="s">
        <v>397</v>
      </c>
      <c r="G78" s="111" t="s">
        <v>397</v>
      </c>
      <c r="H78" s="111" t="s">
        <v>397</v>
      </c>
      <c r="I78" s="111" t="s">
        <v>397</v>
      </c>
      <c r="J78" s="111" t="s">
        <v>397</v>
      </c>
      <c r="K78" s="92" t="s">
        <v>397</v>
      </c>
      <c r="L78" s="203"/>
      <c r="M78" s="48"/>
    </row>
    <row r="79" spans="1:13" ht="18" customHeight="1">
      <c r="A79" s="38">
        <v>77</v>
      </c>
      <c r="B79" s="38"/>
      <c r="C79" s="38"/>
      <c r="D79" s="48" t="s">
        <v>163</v>
      </c>
      <c r="E79" s="74" t="s">
        <v>174</v>
      </c>
      <c r="F79" s="111" t="s">
        <v>397</v>
      </c>
      <c r="G79" s="111" t="s">
        <v>397</v>
      </c>
      <c r="H79" s="111" t="s">
        <v>397</v>
      </c>
      <c r="I79" s="111" t="s">
        <v>397</v>
      </c>
      <c r="J79" s="111" t="s">
        <v>397</v>
      </c>
      <c r="K79" s="92" t="s">
        <v>397</v>
      </c>
      <c r="M79" s="48"/>
    </row>
    <row r="80" spans="1:11" ht="18" customHeight="1">
      <c r="A80" s="38">
        <v>78</v>
      </c>
      <c r="B80" s="38"/>
      <c r="C80" s="38"/>
      <c r="D80" s="48" t="s">
        <v>229</v>
      </c>
      <c r="E80" s="74" t="s">
        <v>174</v>
      </c>
      <c r="F80" s="111" t="s">
        <v>397</v>
      </c>
      <c r="G80" s="111" t="s">
        <v>397</v>
      </c>
      <c r="H80" s="111" t="s">
        <v>397</v>
      </c>
      <c r="I80" s="111" t="s">
        <v>397</v>
      </c>
      <c r="J80" s="111" t="s">
        <v>397</v>
      </c>
      <c r="K80" s="92" t="s">
        <v>397</v>
      </c>
    </row>
    <row r="81" spans="1:11" ht="18" customHeight="1">
      <c r="A81" s="38">
        <v>79</v>
      </c>
      <c r="B81" s="38"/>
      <c r="C81" s="38"/>
      <c r="D81" s="48" t="s">
        <v>204</v>
      </c>
      <c r="E81" s="74" t="s">
        <v>174</v>
      </c>
      <c r="F81" s="111" t="s">
        <v>397</v>
      </c>
      <c r="G81" s="111" t="s">
        <v>397</v>
      </c>
      <c r="H81" s="111" t="s">
        <v>397</v>
      </c>
      <c r="I81" s="111" t="s">
        <v>397</v>
      </c>
      <c r="J81" s="111" t="s">
        <v>397</v>
      </c>
      <c r="K81" s="92" t="s">
        <v>397</v>
      </c>
    </row>
    <row r="82" spans="1:11" ht="18" customHeight="1">
      <c r="A82" s="38">
        <v>80</v>
      </c>
      <c r="B82" s="38"/>
      <c r="C82" s="38"/>
      <c r="D82" s="48" t="s">
        <v>205</v>
      </c>
      <c r="E82" s="74" t="s">
        <v>174</v>
      </c>
      <c r="F82" s="111" t="s">
        <v>397</v>
      </c>
      <c r="G82" s="111" t="s">
        <v>397</v>
      </c>
      <c r="H82" s="111" t="s">
        <v>397</v>
      </c>
      <c r="I82" s="111" t="s">
        <v>397</v>
      </c>
      <c r="J82" s="111" t="s">
        <v>397</v>
      </c>
      <c r="K82" s="92" t="s">
        <v>397</v>
      </c>
    </row>
    <row r="83" spans="1:11" ht="18" customHeight="1">
      <c r="A83" s="38">
        <v>81</v>
      </c>
      <c r="B83" s="38"/>
      <c r="C83" s="38"/>
      <c r="D83" s="48" t="s">
        <v>171</v>
      </c>
      <c r="E83" s="74" t="s">
        <v>174</v>
      </c>
      <c r="F83" s="111" t="s">
        <v>397</v>
      </c>
      <c r="G83" s="111" t="s">
        <v>397</v>
      </c>
      <c r="H83" s="111" t="s">
        <v>397</v>
      </c>
      <c r="I83" s="111" t="s">
        <v>397</v>
      </c>
      <c r="J83" s="111" t="s">
        <v>397</v>
      </c>
      <c r="K83" s="92" t="s">
        <v>397</v>
      </c>
    </row>
    <row r="84" spans="1:11" ht="18" customHeight="1">
      <c r="A84" s="38">
        <v>82</v>
      </c>
      <c r="B84" s="38"/>
      <c r="C84" s="38"/>
      <c r="D84" s="48" t="s">
        <v>228</v>
      </c>
      <c r="E84" s="74" t="s">
        <v>174</v>
      </c>
      <c r="F84" s="111" t="s">
        <v>397</v>
      </c>
      <c r="G84" s="111" t="s">
        <v>397</v>
      </c>
      <c r="H84" s="111" t="s">
        <v>397</v>
      </c>
      <c r="I84" s="111" t="s">
        <v>397</v>
      </c>
      <c r="J84" s="111" t="s">
        <v>397</v>
      </c>
      <c r="K84" s="92" t="s">
        <v>397</v>
      </c>
    </row>
    <row r="85" spans="1:11" ht="18" customHeight="1">
      <c r="A85" s="38">
        <v>83</v>
      </c>
      <c r="D85" s="48" t="s">
        <v>390</v>
      </c>
      <c r="E85" s="74" t="s">
        <v>174</v>
      </c>
      <c r="F85" s="111" t="s">
        <v>397</v>
      </c>
      <c r="G85" s="111" t="s">
        <v>397</v>
      </c>
      <c r="H85" s="111" t="s">
        <v>397</v>
      </c>
      <c r="I85" s="111" t="s">
        <v>397</v>
      </c>
      <c r="J85" s="111" t="s">
        <v>397</v>
      </c>
      <c r="K85" s="92" t="s">
        <v>397</v>
      </c>
    </row>
    <row r="86" spans="1:11" ht="18" customHeight="1">
      <c r="A86" s="38">
        <v>84</v>
      </c>
      <c r="B86" s="38"/>
      <c r="C86" s="38"/>
      <c r="D86" s="46" t="s">
        <v>389</v>
      </c>
      <c r="E86" s="96" t="s">
        <v>122</v>
      </c>
      <c r="F86" s="111" t="s">
        <v>397</v>
      </c>
      <c r="G86" s="111" t="s">
        <v>397</v>
      </c>
      <c r="H86" s="111" t="s">
        <v>397</v>
      </c>
      <c r="I86" s="111" t="s">
        <v>397</v>
      </c>
      <c r="J86" s="111" t="s">
        <v>397</v>
      </c>
      <c r="K86" s="92" t="s">
        <v>397</v>
      </c>
    </row>
    <row r="87" spans="1:11" ht="18" customHeight="1">
      <c r="A87" s="38">
        <v>85</v>
      </c>
      <c r="B87" s="38"/>
      <c r="C87" s="38"/>
      <c r="D87" s="46" t="s">
        <v>105</v>
      </c>
      <c r="E87" s="97" t="s">
        <v>104</v>
      </c>
      <c r="F87" s="111" t="s">
        <v>397</v>
      </c>
      <c r="G87" s="111" t="s">
        <v>397</v>
      </c>
      <c r="H87" s="111" t="s">
        <v>397</v>
      </c>
      <c r="I87" s="111" t="s">
        <v>397</v>
      </c>
      <c r="J87" s="111" t="s">
        <v>397</v>
      </c>
      <c r="K87" s="92" t="s">
        <v>397</v>
      </c>
    </row>
    <row r="88" spans="1:11" ht="18" customHeight="1">
      <c r="A88" s="38">
        <v>86</v>
      </c>
      <c r="B88" s="38"/>
      <c r="C88" s="38"/>
      <c r="D88" s="48" t="s">
        <v>248</v>
      </c>
      <c r="E88" s="97" t="s">
        <v>104</v>
      </c>
      <c r="F88" s="111" t="s">
        <v>397</v>
      </c>
      <c r="G88" s="111" t="s">
        <v>397</v>
      </c>
      <c r="H88" s="111" t="s">
        <v>397</v>
      </c>
      <c r="I88" s="111" t="s">
        <v>397</v>
      </c>
      <c r="J88" s="111" t="s">
        <v>397</v>
      </c>
      <c r="K88" s="92" t="s">
        <v>397</v>
      </c>
    </row>
    <row r="89" spans="1:11" ht="18" customHeight="1">
      <c r="A89" s="38">
        <v>87</v>
      </c>
      <c r="B89" s="38"/>
      <c r="C89" s="38"/>
      <c r="D89" s="48" t="s">
        <v>247</v>
      </c>
      <c r="E89" s="97" t="s">
        <v>104</v>
      </c>
      <c r="F89" s="111" t="s">
        <v>397</v>
      </c>
      <c r="G89" s="111" t="s">
        <v>397</v>
      </c>
      <c r="H89" s="111" t="s">
        <v>397</v>
      </c>
      <c r="I89" s="111" t="s">
        <v>397</v>
      </c>
      <c r="J89" s="111" t="s">
        <v>397</v>
      </c>
      <c r="K89" s="92" t="s">
        <v>397</v>
      </c>
    </row>
    <row r="90" spans="1:11" ht="18" customHeight="1">
      <c r="A90" s="38">
        <v>88</v>
      </c>
      <c r="B90" s="38"/>
      <c r="C90" s="38"/>
      <c r="D90" s="48" t="s">
        <v>251</v>
      </c>
      <c r="E90" s="97" t="s">
        <v>104</v>
      </c>
      <c r="F90" s="111" t="s">
        <v>397</v>
      </c>
      <c r="G90" s="111" t="s">
        <v>397</v>
      </c>
      <c r="H90" s="111" t="s">
        <v>397</v>
      </c>
      <c r="I90" s="111" t="s">
        <v>397</v>
      </c>
      <c r="J90" s="111" t="s">
        <v>397</v>
      </c>
      <c r="K90" s="92" t="s">
        <v>397</v>
      </c>
    </row>
    <row r="91" spans="1:11" ht="18" customHeight="1">
      <c r="A91" s="38">
        <v>89</v>
      </c>
      <c r="B91" s="38"/>
      <c r="C91" s="38"/>
      <c r="D91" s="48" t="s">
        <v>249</v>
      </c>
      <c r="E91" s="97" t="s">
        <v>104</v>
      </c>
      <c r="F91" s="111" t="s">
        <v>397</v>
      </c>
      <c r="G91" s="111" t="s">
        <v>397</v>
      </c>
      <c r="H91" s="111" t="s">
        <v>397</v>
      </c>
      <c r="I91" s="111" t="s">
        <v>397</v>
      </c>
      <c r="J91" s="111" t="s">
        <v>397</v>
      </c>
      <c r="K91" s="92" t="s">
        <v>397</v>
      </c>
    </row>
    <row r="92" spans="1:11" ht="18" customHeight="1">
      <c r="A92" s="38">
        <v>90</v>
      </c>
      <c r="B92" s="38"/>
      <c r="C92" s="130"/>
      <c r="D92" s="46" t="s">
        <v>386</v>
      </c>
      <c r="E92" s="96" t="s">
        <v>126</v>
      </c>
      <c r="F92" s="111" t="s">
        <v>397</v>
      </c>
      <c r="G92" s="111" t="s">
        <v>397</v>
      </c>
      <c r="H92" s="111" t="s">
        <v>397</v>
      </c>
      <c r="I92" s="111" t="s">
        <v>397</v>
      </c>
      <c r="J92" s="111" t="s">
        <v>397</v>
      </c>
      <c r="K92" s="92" t="s">
        <v>397</v>
      </c>
    </row>
    <row r="93" spans="1:11" ht="18" customHeight="1">
      <c r="A93" s="38">
        <v>91</v>
      </c>
      <c r="B93" s="38"/>
      <c r="C93" s="38"/>
      <c r="D93" s="48" t="s">
        <v>375</v>
      </c>
      <c r="E93" s="96" t="s">
        <v>126</v>
      </c>
      <c r="F93" s="111" t="s">
        <v>397</v>
      </c>
      <c r="G93" s="111" t="s">
        <v>397</v>
      </c>
      <c r="H93" s="111" t="s">
        <v>397</v>
      </c>
      <c r="I93" s="111" t="s">
        <v>397</v>
      </c>
      <c r="J93" s="111" t="s">
        <v>397</v>
      </c>
      <c r="K93" s="92" t="s">
        <v>397</v>
      </c>
    </row>
    <row r="94" spans="1:11" ht="18" customHeight="1">
      <c r="A94" s="38">
        <v>92</v>
      </c>
      <c r="B94" s="38"/>
      <c r="C94" s="38"/>
      <c r="D94" s="46" t="s">
        <v>125</v>
      </c>
      <c r="E94" s="96" t="s">
        <v>126</v>
      </c>
      <c r="F94" s="111" t="s">
        <v>397</v>
      </c>
      <c r="G94" s="111" t="s">
        <v>397</v>
      </c>
      <c r="H94" s="111" t="s">
        <v>397</v>
      </c>
      <c r="I94" s="111" t="s">
        <v>397</v>
      </c>
      <c r="J94" s="111" t="s">
        <v>397</v>
      </c>
      <c r="K94" s="92" t="s">
        <v>397</v>
      </c>
    </row>
    <row r="95" spans="1:11" ht="18" customHeight="1">
      <c r="A95" s="38">
        <v>93</v>
      </c>
      <c r="B95" s="38"/>
      <c r="C95" s="38"/>
      <c r="D95" s="48" t="s">
        <v>333</v>
      </c>
      <c r="E95" s="97" t="s">
        <v>126</v>
      </c>
      <c r="F95" s="111" t="s">
        <v>397</v>
      </c>
      <c r="G95" s="111" t="s">
        <v>397</v>
      </c>
      <c r="H95" s="111" t="s">
        <v>397</v>
      </c>
      <c r="I95" s="111" t="s">
        <v>397</v>
      </c>
      <c r="J95" s="111" t="s">
        <v>397</v>
      </c>
      <c r="K95" s="92" t="s">
        <v>397</v>
      </c>
    </row>
    <row r="96" spans="1:11" ht="18" customHeight="1">
      <c r="A96" s="38">
        <v>94</v>
      </c>
      <c r="B96" s="38"/>
      <c r="C96" s="38"/>
      <c r="D96" s="48" t="s">
        <v>266</v>
      </c>
      <c r="E96" s="97" t="s">
        <v>126</v>
      </c>
      <c r="F96" s="111" t="s">
        <v>397</v>
      </c>
      <c r="G96" s="111" t="s">
        <v>397</v>
      </c>
      <c r="H96" s="111" t="s">
        <v>397</v>
      </c>
      <c r="I96" s="111" t="s">
        <v>397</v>
      </c>
      <c r="J96" s="111" t="s">
        <v>397</v>
      </c>
      <c r="K96" s="92" t="s">
        <v>397</v>
      </c>
    </row>
    <row r="97" spans="1:11" ht="18" customHeight="1">
      <c r="A97" s="38">
        <v>95</v>
      </c>
      <c r="B97" s="38"/>
      <c r="C97" s="38"/>
      <c r="D97" s="48" t="s">
        <v>331</v>
      </c>
      <c r="E97" s="97" t="s">
        <v>126</v>
      </c>
      <c r="F97" s="111" t="s">
        <v>397</v>
      </c>
      <c r="G97" s="111" t="s">
        <v>397</v>
      </c>
      <c r="H97" s="111" t="s">
        <v>397</v>
      </c>
      <c r="I97" s="111" t="s">
        <v>397</v>
      </c>
      <c r="J97" s="111" t="s">
        <v>397</v>
      </c>
      <c r="K97" s="92" t="s">
        <v>397</v>
      </c>
    </row>
    <row r="98" spans="1:11" ht="18" customHeight="1">
      <c r="A98" s="38">
        <v>96</v>
      </c>
      <c r="B98" s="38"/>
      <c r="C98" s="161"/>
      <c r="D98" s="47" t="s">
        <v>124</v>
      </c>
      <c r="E98" s="96" t="s">
        <v>126</v>
      </c>
      <c r="F98" s="111" t="s">
        <v>397</v>
      </c>
      <c r="G98" s="111" t="s">
        <v>397</v>
      </c>
      <c r="H98" s="111" t="s">
        <v>397</v>
      </c>
      <c r="I98" s="111" t="s">
        <v>397</v>
      </c>
      <c r="J98" s="111" t="s">
        <v>397</v>
      </c>
      <c r="K98" s="92" t="s">
        <v>397</v>
      </c>
    </row>
    <row r="99" spans="1:11" ht="18" customHeight="1">
      <c r="A99" s="38">
        <v>97</v>
      </c>
      <c r="B99" s="38"/>
      <c r="C99" s="130"/>
      <c r="D99" s="48" t="s">
        <v>241</v>
      </c>
      <c r="E99" s="96" t="s">
        <v>126</v>
      </c>
      <c r="F99" s="111" t="s">
        <v>397</v>
      </c>
      <c r="G99" s="111" t="s">
        <v>397</v>
      </c>
      <c r="H99" s="111" t="s">
        <v>397</v>
      </c>
      <c r="I99" s="111" t="s">
        <v>397</v>
      </c>
      <c r="J99" s="111" t="s">
        <v>397</v>
      </c>
      <c r="K99" s="92" t="s">
        <v>397</v>
      </c>
    </row>
    <row r="100" spans="1:11" ht="18" customHeight="1">
      <c r="A100" s="38">
        <v>98</v>
      </c>
      <c r="B100" s="38"/>
      <c r="C100" s="38"/>
      <c r="D100" s="74" t="s">
        <v>349</v>
      </c>
      <c r="E100" s="96" t="s">
        <v>126</v>
      </c>
      <c r="F100" s="111" t="s">
        <v>397</v>
      </c>
      <c r="G100" s="111" t="s">
        <v>397</v>
      </c>
      <c r="H100" s="111" t="s">
        <v>397</v>
      </c>
      <c r="I100" s="111" t="s">
        <v>397</v>
      </c>
      <c r="J100" s="111" t="s">
        <v>397</v>
      </c>
      <c r="K100" s="92" t="s">
        <v>397</v>
      </c>
    </row>
    <row r="101" spans="1:11" ht="18" customHeight="1">
      <c r="A101" s="38">
        <v>99</v>
      </c>
      <c r="B101" s="38"/>
      <c r="C101" s="38"/>
      <c r="D101" s="48" t="s">
        <v>332</v>
      </c>
      <c r="E101" s="74" t="s">
        <v>126</v>
      </c>
      <c r="F101" s="111" t="s">
        <v>397</v>
      </c>
      <c r="G101" s="111" t="s">
        <v>397</v>
      </c>
      <c r="H101" s="111" t="s">
        <v>397</v>
      </c>
      <c r="I101" s="111" t="s">
        <v>397</v>
      </c>
      <c r="J101" s="111" t="s">
        <v>397</v>
      </c>
      <c r="K101" s="92" t="s">
        <v>397</v>
      </c>
    </row>
    <row r="102" spans="1:11" ht="18" customHeight="1">
      <c r="A102" s="38">
        <v>100</v>
      </c>
      <c r="B102" s="38"/>
      <c r="C102" s="38"/>
      <c r="D102" s="48" t="s">
        <v>223</v>
      </c>
      <c r="E102" s="74" t="s">
        <v>88</v>
      </c>
      <c r="F102" s="111" t="s">
        <v>397</v>
      </c>
      <c r="G102" s="111" t="s">
        <v>397</v>
      </c>
      <c r="H102" s="111" t="s">
        <v>397</v>
      </c>
      <c r="I102" s="111" t="s">
        <v>397</v>
      </c>
      <c r="J102" s="111" t="s">
        <v>397</v>
      </c>
      <c r="K102" s="92" t="s">
        <v>397</v>
      </c>
    </row>
    <row r="103" spans="1:11" ht="18" customHeight="1">
      <c r="A103" s="38">
        <v>101</v>
      </c>
      <c r="B103" s="38"/>
      <c r="C103" s="38"/>
      <c r="D103" s="48" t="s">
        <v>158</v>
      </c>
      <c r="E103" s="74" t="s">
        <v>88</v>
      </c>
      <c r="F103" s="111" t="s">
        <v>397</v>
      </c>
      <c r="G103" s="111" t="s">
        <v>397</v>
      </c>
      <c r="H103" s="111" t="s">
        <v>397</v>
      </c>
      <c r="I103" s="111" t="s">
        <v>397</v>
      </c>
      <c r="J103" s="111" t="s">
        <v>397</v>
      </c>
      <c r="K103" s="92" t="s">
        <v>397</v>
      </c>
    </row>
    <row r="104" spans="1:11" ht="18" customHeight="1">
      <c r="A104" s="38">
        <v>102</v>
      </c>
      <c r="B104" s="38"/>
      <c r="C104" s="38"/>
      <c r="D104" s="48" t="s">
        <v>222</v>
      </c>
      <c r="E104" s="74" t="s">
        <v>88</v>
      </c>
      <c r="F104" s="111" t="s">
        <v>397</v>
      </c>
      <c r="G104" s="111" t="s">
        <v>397</v>
      </c>
      <c r="H104" s="111" t="s">
        <v>397</v>
      </c>
      <c r="I104" s="111" t="s">
        <v>397</v>
      </c>
      <c r="J104" s="111" t="s">
        <v>397</v>
      </c>
      <c r="K104" s="92" t="s">
        <v>397</v>
      </c>
    </row>
    <row r="105" spans="1:11" ht="18" customHeight="1">
      <c r="A105" s="38">
        <v>103</v>
      </c>
      <c r="B105" s="38"/>
      <c r="C105" s="130"/>
      <c r="D105" s="48" t="s">
        <v>328</v>
      </c>
      <c r="E105" s="74" t="s">
        <v>88</v>
      </c>
      <c r="F105" s="111" t="s">
        <v>397</v>
      </c>
      <c r="G105" s="111" t="s">
        <v>397</v>
      </c>
      <c r="H105" s="111" t="s">
        <v>397</v>
      </c>
      <c r="I105" s="111" t="s">
        <v>397</v>
      </c>
      <c r="J105" s="111" t="s">
        <v>397</v>
      </c>
      <c r="K105" s="92" t="s">
        <v>397</v>
      </c>
    </row>
    <row r="106" spans="1:11" ht="18" customHeight="1">
      <c r="A106" s="38">
        <v>104</v>
      </c>
      <c r="B106" s="38"/>
      <c r="C106" s="38"/>
      <c r="D106" s="48" t="s">
        <v>155</v>
      </c>
      <c r="E106" s="74" t="s">
        <v>88</v>
      </c>
      <c r="F106" s="111" t="s">
        <v>397</v>
      </c>
      <c r="G106" s="111" t="s">
        <v>397</v>
      </c>
      <c r="H106" s="111" t="s">
        <v>397</v>
      </c>
      <c r="I106" s="111" t="s">
        <v>397</v>
      </c>
      <c r="J106" s="111" t="s">
        <v>397</v>
      </c>
      <c r="K106" s="92" t="s">
        <v>397</v>
      </c>
    </row>
    <row r="107" spans="1:11" ht="18" customHeight="1">
      <c r="A107" s="38">
        <v>105</v>
      </c>
      <c r="B107" s="38"/>
      <c r="C107" s="38"/>
      <c r="D107" s="48" t="s">
        <v>115</v>
      </c>
      <c r="E107" s="74" t="s">
        <v>88</v>
      </c>
      <c r="F107" s="111" t="s">
        <v>397</v>
      </c>
      <c r="G107" s="111" t="s">
        <v>397</v>
      </c>
      <c r="H107" s="111" t="s">
        <v>397</v>
      </c>
      <c r="I107" s="111" t="s">
        <v>397</v>
      </c>
      <c r="J107" s="111" t="s">
        <v>397</v>
      </c>
      <c r="K107" s="92" t="s">
        <v>397</v>
      </c>
    </row>
    <row r="108" spans="1:11" ht="18" customHeight="1">
      <c r="A108" s="38">
        <v>106</v>
      </c>
      <c r="B108" s="38"/>
      <c r="C108" s="38"/>
      <c r="D108" s="48" t="s">
        <v>184</v>
      </c>
      <c r="E108" s="74" t="s">
        <v>88</v>
      </c>
      <c r="F108" s="111" t="s">
        <v>397</v>
      </c>
      <c r="G108" s="111" t="s">
        <v>397</v>
      </c>
      <c r="H108" s="111" t="s">
        <v>397</v>
      </c>
      <c r="I108" s="111" t="s">
        <v>397</v>
      </c>
      <c r="J108" s="111" t="s">
        <v>397</v>
      </c>
      <c r="K108" s="92" t="s">
        <v>397</v>
      </c>
    </row>
    <row r="109" spans="1:11" ht="18" customHeight="1">
      <c r="A109" s="38">
        <v>107</v>
      </c>
      <c r="B109" s="38"/>
      <c r="C109" s="130"/>
      <c r="D109" s="48" t="s">
        <v>147</v>
      </c>
      <c r="E109" s="74" t="s">
        <v>88</v>
      </c>
      <c r="F109" s="111" t="s">
        <v>397</v>
      </c>
      <c r="G109" s="111" t="s">
        <v>397</v>
      </c>
      <c r="H109" s="111" t="s">
        <v>397</v>
      </c>
      <c r="I109" s="111" t="s">
        <v>397</v>
      </c>
      <c r="J109" s="111" t="s">
        <v>397</v>
      </c>
      <c r="K109" s="92" t="s">
        <v>397</v>
      </c>
    </row>
    <row r="110" spans="1:11" ht="18" customHeight="1">
      <c r="A110" s="38">
        <v>108</v>
      </c>
      <c r="B110" s="38"/>
      <c r="C110" s="38"/>
      <c r="D110" s="48" t="s">
        <v>148</v>
      </c>
      <c r="E110" s="74" t="s">
        <v>88</v>
      </c>
      <c r="F110" s="111" t="s">
        <v>397</v>
      </c>
      <c r="G110" s="111" t="s">
        <v>397</v>
      </c>
      <c r="H110" s="111" t="s">
        <v>397</v>
      </c>
      <c r="I110" s="111" t="s">
        <v>397</v>
      </c>
      <c r="J110" s="111" t="s">
        <v>397</v>
      </c>
      <c r="K110" s="92" t="s">
        <v>397</v>
      </c>
    </row>
    <row r="111" spans="1:11" ht="18" customHeight="1">
      <c r="A111" s="38">
        <v>109</v>
      </c>
      <c r="B111" s="38"/>
      <c r="C111" s="38"/>
      <c r="D111" s="48" t="s">
        <v>157</v>
      </c>
      <c r="E111" s="74" t="s">
        <v>88</v>
      </c>
      <c r="F111" s="111" t="s">
        <v>397</v>
      </c>
      <c r="G111" s="111" t="s">
        <v>397</v>
      </c>
      <c r="H111" s="111" t="s">
        <v>397</v>
      </c>
      <c r="I111" s="111" t="s">
        <v>397</v>
      </c>
      <c r="J111" s="111" t="s">
        <v>397</v>
      </c>
      <c r="K111" s="92" t="s">
        <v>397</v>
      </c>
    </row>
    <row r="112" spans="1:12" ht="18" customHeight="1">
      <c r="A112" s="38">
        <v>110</v>
      </c>
      <c r="B112" s="38"/>
      <c r="C112" s="38"/>
      <c r="D112" s="48" t="s">
        <v>336</v>
      </c>
      <c r="E112" s="74" t="s">
        <v>88</v>
      </c>
      <c r="F112" s="111" t="s">
        <v>397</v>
      </c>
      <c r="G112" s="111" t="s">
        <v>397</v>
      </c>
      <c r="H112" s="111" t="s">
        <v>397</v>
      </c>
      <c r="I112" s="111" t="s">
        <v>397</v>
      </c>
      <c r="J112" s="111" t="s">
        <v>397</v>
      </c>
      <c r="K112" s="92" t="s">
        <v>397</v>
      </c>
      <c r="L112" s="160"/>
    </row>
    <row r="113" spans="1:12" ht="18" customHeight="1">
      <c r="A113" s="38">
        <v>111</v>
      </c>
      <c r="B113" s="38"/>
      <c r="C113" s="38"/>
      <c r="D113" s="48" t="s">
        <v>153</v>
      </c>
      <c r="E113" s="74" t="s">
        <v>88</v>
      </c>
      <c r="F113" s="111" t="s">
        <v>397</v>
      </c>
      <c r="G113" s="111" t="s">
        <v>397</v>
      </c>
      <c r="H113" s="111" t="s">
        <v>397</v>
      </c>
      <c r="I113" s="111" t="s">
        <v>397</v>
      </c>
      <c r="J113" s="111" t="s">
        <v>397</v>
      </c>
      <c r="K113" s="92" t="s">
        <v>397</v>
      </c>
      <c r="L113" s="160"/>
    </row>
    <row r="114" spans="1:12" ht="18" customHeight="1">
      <c r="A114" s="38">
        <v>112</v>
      </c>
      <c r="B114" s="38"/>
      <c r="C114" s="38"/>
      <c r="D114" s="48" t="s">
        <v>156</v>
      </c>
      <c r="E114" s="74" t="s">
        <v>88</v>
      </c>
      <c r="F114" s="111" t="s">
        <v>397</v>
      </c>
      <c r="G114" s="111" t="s">
        <v>397</v>
      </c>
      <c r="H114" s="111" t="s">
        <v>397</v>
      </c>
      <c r="I114" s="111" t="s">
        <v>397</v>
      </c>
      <c r="J114" s="111" t="s">
        <v>397</v>
      </c>
      <c r="K114" s="92" t="s">
        <v>397</v>
      </c>
      <c r="L114" s="160"/>
    </row>
    <row r="115" spans="1:12" ht="18" customHeight="1">
      <c r="A115" s="38">
        <v>113</v>
      </c>
      <c r="B115" s="38"/>
      <c r="C115" s="38"/>
      <c r="D115" s="48" t="s">
        <v>380</v>
      </c>
      <c r="E115" s="74" t="s">
        <v>88</v>
      </c>
      <c r="F115" s="111" t="s">
        <v>397</v>
      </c>
      <c r="G115" s="111" t="s">
        <v>397</v>
      </c>
      <c r="H115" s="111" t="s">
        <v>397</v>
      </c>
      <c r="I115" s="111" t="s">
        <v>397</v>
      </c>
      <c r="J115" s="111" t="s">
        <v>397</v>
      </c>
      <c r="K115" s="92" t="s">
        <v>397</v>
      </c>
      <c r="L115" s="166"/>
    </row>
    <row r="116" spans="1:11" ht="18" customHeight="1">
      <c r="A116" s="38">
        <v>114</v>
      </c>
      <c r="B116" s="38"/>
      <c r="C116" s="38"/>
      <c r="D116" s="48" t="s">
        <v>207</v>
      </c>
      <c r="E116" s="74" t="s">
        <v>88</v>
      </c>
      <c r="F116" s="111" t="s">
        <v>397</v>
      </c>
      <c r="G116" s="111" t="s">
        <v>397</v>
      </c>
      <c r="H116" s="111" t="s">
        <v>397</v>
      </c>
      <c r="I116" s="111" t="s">
        <v>397</v>
      </c>
      <c r="J116" s="111" t="s">
        <v>397</v>
      </c>
      <c r="K116" s="92" t="s">
        <v>397</v>
      </c>
    </row>
    <row r="117" spans="1:11" ht="18" customHeight="1">
      <c r="A117" s="38">
        <v>115</v>
      </c>
      <c r="B117" s="38"/>
      <c r="C117" s="130"/>
      <c r="D117" s="48" t="s">
        <v>150</v>
      </c>
      <c r="E117" s="74" t="s">
        <v>88</v>
      </c>
      <c r="F117" s="111" t="s">
        <v>397</v>
      </c>
      <c r="G117" s="111" t="s">
        <v>397</v>
      </c>
      <c r="H117" s="111" t="s">
        <v>397</v>
      </c>
      <c r="I117" s="111" t="s">
        <v>397</v>
      </c>
      <c r="J117" s="111" t="s">
        <v>397</v>
      </c>
      <c r="K117" s="92" t="s">
        <v>397</v>
      </c>
    </row>
    <row r="118" spans="1:11" ht="18" customHeight="1">
      <c r="A118" s="38">
        <v>116</v>
      </c>
      <c r="B118" s="38"/>
      <c r="C118" s="38"/>
      <c r="D118" s="48" t="s">
        <v>154</v>
      </c>
      <c r="E118" s="74" t="s">
        <v>88</v>
      </c>
      <c r="F118" s="111" t="s">
        <v>397</v>
      </c>
      <c r="G118" s="111" t="s">
        <v>397</v>
      </c>
      <c r="H118" s="111" t="s">
        <v>397</v>
      </c>
      <c r="I118" s="111" t="s">
        <v>397</v>
      </c>
      <c r="J118" s="111" t="s">
        <v>397</v>
      </c>
      <c r="K118" s="92" t="s">
        <v>397</v>
      </c>
    </row>
    <row r="119" spans="1:11" ht="18" customHeight="1">
      <c r="A119" s="38">
        <v>117</v>
      </c>
      <c r="B119" s="38"/>
      <c r="C119" s="38"/>
      <c r="D119" s="48" t="s">
        <v>152</v>
      </c>
      <c r="E119" s="74" t="s">
        <v>88</v>
      </c>
      <c r="F119" s="111" t="s">
        <v>397</v>
      </c>
      <c r="G119" s="111" t="s">
        <v>397</v>
      </c>
      <c r="H119" s="111" t="s">
        <v>397</v>
      </c>
      <c r="I119" s="111" t="s">
        <v>397</v>
      </c>
      <c r="J119" s="111" t="s">
        <v>397</v>
      </c>
      <c r="K119" s="92" t="s">
        <v>397</v>
      </c>
    </row>
    <row r="120" spans="1:11" ht="18" customHeight="1">
      <c r="A120" s="38">
        <v>118</v>
      </c>
      <c r="B120" s="38"/>
      <c r="C120" s="130"/>
      <c r="D120" s="48" t="s">
        <v>151</v>
      </c>
      <c r="E120" s="74" t="s">
        <v>88</v>
      </c>
      <c r="F120" s="111" t="s">
        <v>397</v>
      </c>
      <c r="G120" s="111" t="s">
        <v>397</v>
      </c>
      <c r="H120" s="111" t="s">
        <v>397</v>
      </c>
      <c r="I120" s="111" t="s">
        <v>397</v>
      </c>
      <c r="J120" s="111" t="s">
        <v>397</v>
      </c>
      <c r="K120" s="92" t="s">
        <v>397</v>
      </c>
    </row>
    <row r="121" spans="1:11" ht="18" customHeight="1">
      <c r="A121" s="38">
        <v>119</v>
      </c>
      <c r="B121" s="38"/>
      <c r="C121" s="38"/>
      <c r="D121" s="48" t="s">
        <v>343</v>
      </c>
      <c r="E121" s="97" t="s">
        <v>162</v>
      </c>
      <c r="F121" s="111" t="s">
        <v>397</v>
      </c>
      <c r="G121" s="111" t="s">
        <v>397</v>
      </c>
      <c r="H121" s="111" t="s">
        <v>397</v>
      </c>
      <c r="I121" s="111" t="s">
        <v>397</v>
      </c>
      <c r="J121" s="111" t="s">
        <v>397</v>
      </c>
      <c r="K121" s="92" t="s">
        <v>397</v>
      </c>
    </row>
    <row r="122" spans="1:11" ht="18" customHeight="1">
      <c r="A122" s="38">
        <v>120</v>
      </c>
      <c r="B122" s="38"/>
      <c r="C122" s="38"/>
      <c r="D122" s="74" t="s">
        <v>347</v>
      </c>
      <c r="E122" s="97" t="s">
        <v>162</v>
      </c>
      <c r="F122" s="111" t="s">
        <v>397</v>
      </c>
      <c r="G122" s="111" t="s">
        <v>397</v>
      </c>
      <c r="H122" s="111" t="s">
        <v>397</v>
      </c>
      <c r="I122" s="111" t="s">
        <v>397</v>
      </c>
      <c r="J122" s="111" t="s">
        <v>397</v>
      </c>
      <c r="K122" s="92" t="s">
        <v>397</v>
      </c>
    </row>
    <row r="123" spans="1:11" ht="18" customHeight="1">
      <c r="A123" s="38">
        <v>121</v>
      </c>
      <c r="B123" s="38"/>
      <c r="C123" s="38"/>
      <c r="D123" s="48" t="s">
        <v>267</v>
      </c>
      <c r="E123" s="97" t="s">
        <v>162</v>
      </c>
      <c r="F123" s="111" t="s">
        <v>397</v>
      </c>
      <c r="G123" s="111" t="s">
        <v>397</v>
      </c>
      <c r="H123" s="111" t="s">
        <v>397</v>
      </c>
      <c r="I123" s="111" t="s">
        <v>397</v>
      </c>
      <c r="J123" s="111" t="s">
        <v>397</v>
      </c>
      <c r="K123" s="92" t="s">
        <v>397</v>
      </c>
    </row>
    <row r="124" spans="1:11" ht="18" customHeight="1">
      <c r="A124" s="38">
        <v>122</v>
      </c>
      <c r="B124" s="38"/>
      <c r="C124" s="38"/>
      <c r="D124" s="48" t="s">
        <v>252</v>
      </c>
      <c r="E124" s="74" t="s">
        <v>162</v>
      </c>
      <c r="F124" s="111" t="s">
        <v>397</v>
      </c>
      <c r="G124" s="111" t="s">
        <v>397</v>
      </c>
      <c r="H124" s="111" t="s">
        <v>397</v>
      </c>
      <c r="I124" s="111" t="s">
        <v>397</v>
      </c>
      <c r="J124" s="111" t="s">
        <v>397</v>
      </c>
      <c r="K124" s="92" t="s">
        <v>397</v>
      </c>
    </row>
    <row r="125" spans="1:11" ht="18" customHeight="1">
      <c r="A125" s="38">
        <v>123</v>
      </c>
      <c r="B125" s="38"/>
      <c r="C125" s="38"/>
      <c r="D125" s="46" t="s">
        <v>181</v>
      </c>
      <c r="E125" s="97" t="s">
        <v>95</v>
      </c>
      <c r="F125" s="111" t="s">
        <v>397</v>
      </c>
      <c r="G125" s="111" t="s">
        <v>397</v>
      </c>
      <c r="H125" s="111" t="s">
        <v>397</v>
      </c>
      <c r="I125" s="111" t="s">
        <v>397</v>
      </c>
      <c r="J125" s="111" t="s">
        <v>397</v>
      </c>
      <c r="K125" s="92" t="s">
        <v>397</v>
      </c>
    </row>
    <row r="126" spans="1:11" ht="18" customHeight="1">
      <c r="A126" s="38">
        <v>124</v>
      </c>
      <c r="B126" s="38"/>
      <c r="C126" s="38"/>
      <c r="D126" s="47" t="s">
        <v>253</v>
      </c>
      <c r="E126" s="97" t="s">
        <v>95</v>
      </c>
      <c r="F126" s="111" t="s">
        <v>397</v>
      </c>
      <c r="G126" s="111" t="s">
        <v>397</v>
      </c>
      <c r="H126" s="111" t="s">
        <v>397</v>
      </c>
      <c r="I126" s="111" t="s">
        <v>397</v>
      </c>
      <c r="J126" s="111" t="s">
        <v>397</v>
      </c>
      <c r="K126" s="92" t="s">
        <v>397</v>
      </c>
    </row>
    <row r="127" spans="1:11" ht="18" customHeight="1">
      <c r="A127" s="38">
        <v>125</v>
      </c>
      <c r="B127" s="38"/>
      <c r="C127" s="38"/>
      <c r="D127" s="47" t="s">
        <v>329</v>
      </c>
      <c r="E127" s="97" t="s">
        <v>95</v>
      </c>
      <c r="F127" s="111" t="s">
        <v>397</v>
      </c>
      <c r="G127" s="111" t="s">
        <v>397</v>
      </c>
      <c r="H127" s="111" t="s">
        <v>397</v>
      </c>
      <c r="I127" s="111" t="s">
        <v>397</v>
      </c>
      <c r="J127" s="111" t="s">
        <v>397</v>
      </c>
      <c r="K127" s="92" t="s">
        <v>397</v>
      </c>
    </row>
    <row r="128" spans="1:11" ht="18" customHeight="1">
      <c r="A128" s="38">
        <v>126</v>
      </c>
      <c r="B128" s="38"/>
      <c r="C128" s="38"/>
      <c r="D128" s="47" t="s">
        <v>219</v>
      </c>
      <c r="E128" s="97" t="s">
        <v>95</v>
      </c>
      <c r="F128" s="111" t="s">
        <v>397</v>
      </c>
      <c r="G128" s="111" t="s">
        <v>397</v>
      </c>
      <c r="H128" s="111" t="s">
        <v>397</v>
      </c>
      <c r="I128" s="111" t="s">
        <v>397</v>
      </c>
      <c r="J128" s="111" t="s">
        <v>397</v>
      </c>
      <c r="K128" s="92" t="s">
        <v>397</v>
      </c>
    </row>
    <row r="129" spans="1:11" ht="18" customHeight="1">
      <c r="A129" s="38">
        <v>127</v>
      </c>
      <c r="B129" s="38"/>
      <c r="C129" s="38"/>
      <c r="D129" s="46" t="s">
        <v>94</v>
      </c>
      <c r="E129" s="97" t="s">
        <v>95</v>
      </c>
      <c r="F129" s="111" t="s">
        <v>397</v>
      </c>
      <c r="G129" s="111" t="s">
        <v>397</v>
      </c>
      <c r="H129" s="111" t="s">
        <v>397</v>
      </c>
      <c r="I129" s="111" t="s">
        <v>397</v>
      </c>
      <c r="J129" s="111" t="s">
        <v>397</v>
      </c>
      <c r="K129" s="92" t="s">
        <v>397</v>
      </c>
    </row>
    <row r="130" spans="1:11" ht="18" customHeight="1">
      <c r="A130" s="38">
        <v>128</v>
      </c>
      <c r="B130" s="38"/>
      <c r="C130" s="38"/>
      <c r="D130" s="46" t="s">
        <v>221</v>
      </c>
      <c r="E130" s="96" t="s">
        <v>87</v>
      </c>
      <c r="F130" s="111" t="s">
        <v>397</v>
      </c>
      <c r="G130" s="111" t="s">
        <v>397</v>
      </c>
      <c r="H130" s="111" t="s">
        <v>397</v>
      </c>
      <c r="I130" s="111" t="s">
        <v>397</v>
      </c>
      <c r="J130" s="111" t="s">
        <v>397</v>
      </c>
      <c r="K130" s="92" t="s">
        <v>397</v>
      </c>
    </row>
    <row r="131" spans="1:11" ht="18" customHeight="1">
      <c r="A131" s="38">
        <v>129</v>
      </c>
      <c r="B131" s="38"/>
      <c r="C131" s="130"/>
      <c r="D131" s="48" t="s">
        <v>346</v>
      </c>
      <c r="E131" s="97" t="s">
        <v>87</v>
      </c>
      <c r="F131" s="111" t="s">
        <v>397</v>
      </c>
      <c r="G131" s="111" t="s">
        <v>397</v>
      </c>
      <c r="H131" s="111" t="s">
        <v>397</v>
      </c>
      <c r="I131" s="111" t="s">
        <v>397</v>
      </c>
      <c r="J131" s="111" t="s">
        <v>397</v>
      </c>
      <c r="K131" s="92" t="s">
        <v>397</v>
      </c>
    </row>
    <row r="132" spans="1:11" ht="18" customHeight="1">
      <c r="A132" s="38">
        <v>130</v>
      </c>
      <c r="B132" s="38"/>
      <c r="C132" s="38"/>
      <c r="D132" s="48" t="s">
        <v>112</v>
      </c>
      <c r="E132" s="97" t="s">
        <v>107</v>
      </c>
      <c r="F132" s="111" t="s">
        <v>397</v>
      </c>
      <c r="G132" s="111" t="s">
        <v>397</v>
      </c>
      <c r="H132" s="111" t="s">
        <v>397</v>
      </c>
      <c r="I132" s="111" t="s">
        <v>397</v>
      </c>
      <c r="J132" s="111" t="s">
        <v>397</v>
      </c>
      <c r="K132" s="92" t="s">
        <v>397</v>
      </c>
    </row>
    <row r="133" spans="1:11" ht="18" customHeight="1">
      <c r="A133" s="38">
        <v>131</v>
      </c>
      <c r="B133" s="38"/>
      <c r="C133" s="38"/>
      <c r="D133" s="48" t="s">
        <v>110</v>
      </c>
      <c r="E133" s="97" t="s">
        <v>107</v>
      </c>
      <c r="F133" s="111" t="s">
        <v>397</v>
      </c>
      <c r="G133" s="111" t="s">
        <v>397</v>
      </c>
      <c r="H133" s="111" t="s">
        <v>397</v>
      </c>
      <c r="I133" s="111" t="s">
        <v>397</v>
      </c>
      <c r="J133" s="111" t="s">
        <v>397</v>
      </c>
      <c r="K133" s="92" t="s">
        <v>397</v>
      </c>
    </row>
    <row r="134" spans="1:11" ht="18" customHeight="1">
      <c r="A134" s="38">
        <v>132</v>
      </c>
      <c r="B134" s="38"/>
      <c r="C134" s="38"/>
      <c r="D134" s="48" t="s">
        <v>202</v>
      </c>
      <c r="E134" s="74" t="s">
        <v>107</v>
      </c>
      <c r="F134" s="111" t="s">
        <v>397</v>
      </c>
      <c r="G134" s="111" t="s">
        <v>397</v>
      </c>
      <c r="H134" s="111" t="s">
        <v>397</v>
      </c>
      <c r="I134" s="111" t="s">
        <v>397</v>
      </c>
      <c r="J134" s="111" t="s">
        <v>397</v>
      </c>
      <c r="K134" s="92" t="s">
        <v>397</v>
      </c>
    </row>
    <row r="135" spans="1:11" ht="18" customHeight="1">
      <c r="A135" s="38">
        <v>133</v>
      </c>
      <c r="B135" s="38"/>
      <c r="C135" s="38"/>
      <c r="D135" s="48" t="s">
        <v>113</v>
      </c>
      <c r="E135" s="97" t="s">
        <v>107</v>
      </c>
      <c r="F135" s="111" t="s">
        <v>397</v>
      </c>
      <c r="G135" s="111" t="s">
        <v>397</v>
      </c>
      <c r="H135" s="111" t="s">
        <v>397</v>
      </c>
      <c r="I135" s="111" t="s">
        <v>397</v>
      </c>
      <c r="J135" s="111" t="s">
        <v>397</v>
      </c>
      <c r="K135" s="92" t="s">
        <v>397</v>
      </c>
    </row>
    <row r="136" spans="1:11" ht="18" customHeight="1">
      <c r="A136" s="38">
        <v>134</v>
      </c>
      <c r="B136" s="38"/>
      <c r="C136" s="38"/>
      <c r="D136" s="48" t="s">
        <v>108</v>
      </c>
      <c r="E136" s="97" t="s">
        <v>107</v>
      </c>
      <c r="F136" s="111" t="s">
        <v>397</v>
      </c>
      <c r="G136" s="111" t="s">
        <v>397</v>
      </c>
      <c r="H136" s="111" t="s">
        <v>397</v>
      </c>
      <c r="I136" s="111" t="s">
        <v>397</v>
      </c>
      <c r="J136" s="111" t="s">
        <v>397</v>
      </c>
      <c r="K136" s="92" t="s">
        <v>397</v>
      </c>
    </row>
    <row r="137" spans="1:11" ht="18" customHeight="1">
      <c r="A137" s="38">
        <v>135</v>
      </c>
      <c r="B137" s="38"/>
      <c r="C137" s="38"/>
      <c r="D137" s="48" t="s">
        <v>200</v>
      </c>
      <c r="E137" s="74" t="s">
        <v>107</v>
      </c>
      <c r="F137" s="111" t="s">
        <v>397</v>
      </c>
      <c r="G137" s="111" t="s">
        <v>397</v>
      </c>
      <c r="H137" s="111" t="s">
        <v>397</v>
      </c>
      <c r="I137" s="111" t="s">
        <v>397</v>
      </c>
      <c r="J137" s="111" t="s">
        <v>397</v>
      </c>
      <c r="K137" s="92" t="s">
        <v>397</v>
      </c>
    </row>
    <row r="138" spans="1:11" ht="18" customHeight="1">
      <c r="A138" s="38">
        <v>136</v>
      </c>
      <c r="B138" s="38"/>
      <c r="C138" s="38"/>
      <c r="D138" s="48" t="s">
        <v>109</v>
      </c>
      <c r="E138" s="97" t="s">
        <v>107</v>
      </c>
      <c r="F138" s="111" t="s">
        <v>397</v>
      </c>
      <c r="G138" s="111" t="s">
        <v>397</v>
      </c>
      <c r="H138" s="111" t="s">
        <v>397</v>
      </c>
      <c r="I138" s="111" t="s">
        <v>397</v>
      </c>
      <c r="J138" s="111" t="s">
        <v>397</v>
      </c>
      <c r="K138" s="92" t="s">
        <v>397</v>
      </c>
    </row>
    <row r="139" spans="1:11" ht="18" customHeight="1">
      <c r="A139" s="38">
        <v>137</v>
      </c>
      <c r="B139" s="38"/>
      <c r="C139" s="38"/>
      <c r="D139" s="48" t="s">
        <v>114</v>
      </c>
      <c r="E139" s="97" t="s">
        <v>107</v>
      </c>
      <c r="F139" s="111" t="s">
        <v>397</v>
      </c>
      <c r="G139" s="111" t="s">
        <v>397</v>
      </c>
      <c r="H139" s="111" t="s">
        <v>397</v>
      </c>
      <c r="I139" s="111" t="s">
        <v>397</v>
      </c>
      <c r="J139" s="111" t="s">
        <v>397</v>
      </c>
      <c r="K139" s="92" t="s">
        <v>397</v>
      </c>
    </row>
    <row r="140" spans="1:11" ht="18" customHeight="1">
      <c r="A140" s="38">
        <v>138</v>
      </c>
      <c r="B140" s="38"/>
      <c r="C140" s="38"/>
      <c r="D140" s="48" t="s">
        <v>106</v>
      </c>
      <c r="E140" s="97" t="s">
        <v>107</v>
      </c>
      <c r="F140" s="111" t="s">
        <v>397</v>
      </c>
      <c r="G140" s="111" t="s">
        <v>397</v>
      </c>
      <c r="H140" s="111" t="s">
        <v>397</v>
      </c>
      <c r="I140" s="111" t="s">
        <v>397</v>
      </c>
      <c r="J140" s="111" t="s">
        <v>397</v>
      </c>
      <c r="K140" s="92" t="s">
        <v>397</v>
      </c>
    </row>
    <row r="141" spans="1:11" ht="18" customHeight="1">
      <c r="A141" s="38">
        <v>139</v>
      </c>
      <c r="B141" s="38"/>
      <c r="C141" s="38"/>
      <c r="D141" s="48" t="s">
        <v>201</v>
      </c>
      <c r="E141" s="74" t="s">
        <v>107</v>
      </c>
      <c r="F141" s="111" t="s">
        <v>397</v>
      </c>
      <c r="G141" s="111" t="s">
        <v>397</v>
      </c>
      <c r="H141" s="111" t="s">
        <v>397</v>
      </c>
      <c r="I141" s="111" t="s">
        <v>397</v>
      </c>
      <c r="J141" s="111" t="s">
        <v>397</v>
      </c>
      <c r="K141" s="92" t="s">
        <v>397</v>
      </c>
    </row>
    <row r="142" spans="1:11" ht="18" customHeight="1">
      <c r="A142" s="38">
        <v>140</v>
      </c>
      <c r="B142" s="38"/>
      <c r="C142" s="38"/>
      <c r="D142" s="48" t="s">
        <v>111</v>
      </c>
      <c r="E142" s="97" t="s">
        <v>107</v>
      </c>
      <c r="F142" s="111" t="s">
        <v>397</v>
      </c>
      <c r="G142" s="111" t="s">
        <v>397</v>
      </c>
      <c r="H142" s="111" t="s">
        <v>397</v>
      </c>
      <c r="I142" s="111" t="s">
        <v>397</v>
      </c>
      <c r="J142" s="111" t="s">
        <v>397</v>
      </c>
      <c r="K142" s="92" t="s">
        <v>397</v>
      </c>
    </row>
    <row r="143" spans="1:11" ht="18" customHeight="1">
      <c r="A143" s="38">
        <v>141</v>
      </c>
      <c r="B143" s="38"/>
      <c r="C143" s="38"/>
      <c r="D143" s="48" t="s">
        <v>335</v>
      </c>
      <c r="E143" s="97" t="s">
        <v>107</v>
      </c>
      <c r="F143" s="111" t="s">
        <v>397</v>
      </c>
      <c r="G143" s="111" t="s">
        <v>397</v>
      </c>
      <c r="H143" s="111" t="s">
        <v>397</v>
      </c>
      <c r="I143" s="111" t="s">
        <v>397</v>
      </c>
      <c r="J143" s="111" t="s">
        <v>397</v>
      </c>
      <c r="K143" s="92" t="s">
        <v>397</v>
      </c>
    </row>
    <row r="144" spans="1:11" ht="18" customHeight="1">
      <c r="A144" s="38">
        <v>142</v>
      </c>
      <c r="B144" s="38"/>
      <c r="C144" s="38"/>
      <c r="D144" s="48" t="s">
        <v>234</v>
      </c>
      <c r="E144" s="74" t="s">
        <v>168</v>
      </c>
      <c r="F144" s="111" t="s">
        <v>397</v>
      </c>
      <c r="G144" s="111" t="s">
        <v>397</v>
      </c>
      <c r="H144" s="111" t="s">
        <v>397</v>
      </c>
      <c r="I144" s="111" t="s">
        <v>397</v>
      </c>
      <c r="J144" s="111" t="s">
        <v>397</v>
      </c>
      <c r="K144" s="92" t="s">
        <v>397</v>
      </c>
    </row>
    <row r="145" spans="1:11" ht="18" customHeight="1">
      <c r="A145" s="38">
        <v>143</v>
      </c>
      <c r="B145" s="38"/>
      <c r="C145" s="38"/>
      <c r="D145" s="48" t="s">
        <v>167</v>
      </c>
      <c r="E145" s="74" t="s">
        <v>168</v>
      </c>
      <c r="F145" s="111" t="s">
        <v>397</v>
      </c>
      <c r="G145" s="111" t="s">
        <v>397</v>
      </c>
      <c r="H145" s="111" t="s">
        <v>397</v>
      </c>
      <c r="I145" s="111" t="s">
        <v>397</v>
      </c>
      <c r="J145" s="111" t="s">
        <v>397</v>
      </c>
      <c r="K145" s="92" t="s">
        <v>397</v>
      </c>
    </row>
    <row r="146" spans="1:11" ht="18" customHeight="1">
      <c r="A146" s="38">
        <v>144</v>
      </c>
      <c r="B146" s="38"/>
      <c r="C146" s="38"/>
      <c r="D146" s="48" t="s">
        <v>199</v>
      </c>
      <c r="E146" s="74" t="s">
        <v>168</v>
      </c>
      <c r="F146" s="111" t="s">
        <v>397</v>
      </c>
      <c r="G146" s="111" t="s">
        <v>397</v>
      </c>
      <c r="H146" s="111" t="s">
        <v>397</v>
      </c>
      <c r="I146" s="111" t="s">
        <v>397</v>
      </c>
      <c r="J146" s="111" t="s">
        <v>397</v>
      </c>
      <c r="K146" s="92" t="s">
        <v>397</v>
      </c>
    </row>
    <row r="147" spans="1:11" ht="18" customHeight="1">
      <c r="A147" s="38">
        <v>145</v>
      </c>
      <c r="B147" s="38"/>
      <c r="C147" s="38"/>
      <c r="D147" s="48" t="s">
        <v>327</v>
      </c>
      <c r="E147" s="74" t="s">
        <v>168</v>
      </c>
      <c r="F147" s="111" t="s">
        <v>397</v>
      </c>
      <c r="G147" s="111" t="s">
        <v>397</v>
      </c>
      <c r="H147" s="111" t="s">
        <v>397</v>
      </c>
      <c r="I147" s="111" t="s">
        <v>397</v>
      </c>
      <c r="J147" s="111" t="s">
        <v>397</v>
      </c>
      <c r="K147" s="92" t="s">
        <v>397</v>
      </c>
    </row>
    <row r="148" spans="1:11" ht="18" customHeight="1">
      <c r="A148" s="38">
        <v>146</v>
      </c>
      <c r="B148" s="38"/>
      <c r="C148" s="38"/>
      <c r="D148" s="48" t="s">
        <v>165</v>
      </c>
      <c r="E148" s="74" t="s">
        <v>168</v>
      </c>
      <c r="F148" s="111" t="s">
        <v>397</v>
      </c>
      <c r="G148" s="111" t="s">
        <v>397</v>
      </c>
      <c r="H148" s="111" t="s">
        <v>397</v>
      </c>
      <c r="I148" s="111" t="s">
        <v>397</v>
      </c>
      <c r="J148" s="111" t="s">
        <v>397</v>
      </c>
      <c r="K148" s="92" t="s">
        <v>397</v>
      </c>
    </row>
    <row r="149" spans="1:11" ht="18" customHeight="1">
      <c r="A149" s="38">
        <v>147</v>
      </c>
      <c r="B149" s="38"/>
      <c r="C149" s="38"/>
      <c r="D149" s="48" t="s">
        <v>270</v>
      </c>
      <c r="E149" s="74" t="s">
        <v>168</v>
      </c>
      <c r="F149" s="111" t="s">
        <v>397</v>
      </c>
      <c r="G149" s="111" t="s">
        <v>397</v>
      </c>
      <c r="H149" s="111" t="s">
        <v>397</v>
      </c>
      <c r="I149" s="111" t="s">
        <v>397</v>
      </c>
      <c r="J149" s="111" t="s">
        <v>397</v>
      </c>
      <c r="K149" s="92" t="s">
        <v>397</v>
      </c>
    </row>
    <row r="150" spans="1:11" ht="18" customHeight="1">
      <c r="A150" s="38">
        <v>148</v>
      </c>
      <c r="B150" s="38"/>
      <c r="C150" s="38"/>
      <c r="D150" s="48" t="s">
        <v>326</v>
      </c>
      <c r="E150" s="74" t="s">
        <v>168</v>
      </c>
      <c r="F150" s="111" t="s">
        <v>397</v>
      </c>
      <c r="G150" s="111" t="s">
        <v>397</v>
      </c>
      <c r="H150" s="111" t="s">
        <v>397</v>
      </c>
      <c r="I150" s="111" t="s">
        <v>397</v>
      </c>
      <c r="J150" s="111" t="s">
        <v>397</v>
      </c>
      <c r="K150" s="92" t="s">
        <v>397</v>
      </c>
    </row>
    <row r="151" spans="1:11" ht="18" customHeight="1">
      <c r="A151" s="38">
        <v>149</v>
      </c>
      <c r="B151" s="38"/>
      <c r="C151" s="38"/>
      <c r="D151" s="48" t="s">
        <v>255</v>
      </c>
      <c r="E151" s="74" t="s">
        <v>168</v>
      </c>
      <c r="F151" s="111" t="s">
        <v>397</v>
      </c>
      <c r="G151" s="111" t="s">
        <v>397</v>
      </c>
      <c r="H151" s="111" t="s">
        <v>397</v>
      </c>
      <c r="I151" s="111" t="s">
        <v>397</v>
      </c>
      <c r="J151" s="111" t="s">
        <v>397</v>
      </c>
      <c r="K151" s="92" t="s">
        <v>397</v>
      </c>
    </row>
    <row r="152" spans="1:11" ht="18" customHeight="1">
      <c r="A152" s="38">
        <v>150</v>
      </c>
      <c r="B152" s="38"/>
      <c r="C152" s="38"/>
      <c r="D152" s="48" t="s">
        <v>233</v>
      </c>
      <c r="E152" s="74" t="s">
        <v>168</v>
      </c>
      <c r="F152" s="111" t="s">
        <v>397</v>
      </c>
      <c r="G152" s="111" t="s">
        <v>397</v>
      </c>
      <c r="H152" s="111" t="s">
        <v>397</v>
      </c>
      <c r="I152" s="111" t="s">
        <v>397</v>
      </c>
      <c r="J152" s="111" t="s">
        <v>397</v>
      </c>
      <c r="K152" s="92" t="s">
        <v>397</v>
      </c>
    </row>
    <row r="153" spans="1:11" ht="18" customHeight="1">
      <c r="A153" s="38">
        <v>151</v>
      </c>
      <c r="B153" s="38"/>
      <c r="C153" s="38"/>
      <c r="D153" s="48" t="s">
        <v>198</v>
      </c>
      <c r="E153" s="74" t="s">
        <v>168</v>
      </c>
      <c r="F153" s="111" t="s">
        <v>397</v>
      </c>
      <c r="G153" s="111" t="s">
        <v>397</v>
      </c>
      <c r="H153" s="111" t="s">
        <v>397</v>
      </c>
      <c r="I153" s="111" t="s">
        <v>397</v>
      </c>
      <c r="J153" s="111" t="s">
        <v>397</v>
      </c>
      <c r="K153" s="92" t="s">
        <v>397</v>
      </c>
    </row>
    <row r="154" spans="1:11" ht="18" customHeight="1">
      <c r="A154" s="38">
        <v>152</v>
      </c>
      <c r="B154" s="38"/>
      <c r="C154" s="38"/>
      <c r="D154" s="48" t="s">
        <v>164</v>
      </c>
      <c r="E154" s="74" t="s">
        <v>168</v>
      </c>
      <c r="F154" s="111" t="s">
        <v>397</v>
      </c>
      <c r="G154" s="111" t="s">
        <v>397</v>
      </c>
      <c r="H154" s="111" t="s">
        <v>397</v>
      </c>
      <c r="I154" s="111" t="s">
        <v>397</v>
      </c>
      <c r="J154" s="111" t="s">
        <v>397</v>
      </c>
      <c r="K154" s="92" t="s">
        <v>397</v>
      </c>
    </row>
    <row r="155" spans="1:11" ht="18" customHeight="1">
      <c r="A155" s="38">
        <v>153</v>
      </c>
      <c r="B155" s="38"/>
      <c r="C155" s="38"/>
      <c r="D155" s="48" t="s">
        <v>268</v>
      </c>
      <c r="E155" s="74" t="s">
        <v>91</v>
      </c>
      <c r="F155" s="111" t="s">
        <v>397</v>
      </c>
      <c r="G155" s="111" t="s">
        <v>397</v>
      </c>
      <c r="H155" s="111" t="s">
        <v>397</v>
      </c>
      <c r="I155" s="111" t="s">
        <v>397</v>
      </c>
      <c r="J155" s="111" t="s">
        <v>397</v>
      </c>
      <c r="K155" s="92" t="s">
        <v>397</v>
      </c>
    </row>
    <row r="156" spans="1:11" ht="18" customHeight="1">
      <c r="A156" s="38">
        <v>154</v>
      </c>
      <c r="B156" s="38"/>
      <c r="C156" s="38"/>
      <c r="D156" s="48" t="s">
        <v>257</v>
      </c>
      <c r="E156" s="74" t="s">
        <v>91</v>
      </c>
      <c r="F156" s="111" t="s">
        <v>397</v>
      </c>
      <c r="G156" s="111" t="s">
        <v>397</v>
      </c>
      <c r="H156" s="111" t="s">
        <v>397</v>
      </c>
      <c r="I156" s="111" t="s">
        <v>397</v>
      </c>
      <c r="J156" s="111" t="s">
        <v>397</v>
      </c>
      <c r="K156" s="92" t="s">
        <v>397</v>
      </c>
    </row>
    <row r="157" spans="1:11" ht="18" customHeight="1">
      <c r="A157" s="38">
        <v>155</v>
      </c>
      <c r="B157" s="38"/>
      <c r="C157" s="38"/>
      <c r="D157" s="48" t="s">
        <v>136</v>
      </c>
      <c r="E157" s="96" t="s">
        <v>89</v>
      </c>
      <c r="F157" s="111" t="s">
        <v>397</v>
      </c>
      <c r="G157" s="111" t="s">
        <v>397</v>
      </c>
      <c r="H157" s="111" t="s">
        <v>397</v>
      </c>
      <c r="I157" s="111" t="s">
        <v>397</v>
      </c>
      <c r="J157" s="111" t="s">
        <v>397</v>
      </c>
      <c r="K157" s="92" t="s">
        <v>397</v>
      </c>
    </row>
    <row r="158" spans="1:11" ht="18" customHeight="1">
      <c r="A158" s="38">
        <v>156</v>
      </c>
      <c r="B158" s="38"/>
      <c r="C158" s="38"/>
      <c r="D158" s="48" t="s">
        <v>226</v>
      </c>
      <c r="E158" s="74" t="s">
        <v>89</v>
      </c>
      <c r="F158" s="111" t="s">
        <v>397</v>
      </c>
      <c r="G158" s="111" t="s">
        <v>397</v>
      </c>
      <c r="H158" s="111" t="s">
        <v>397</v>
      </c>
      <c r="I158" s="111" t="s">
        <v>397</v>
      </c>
      <c r="J158" s="111" t="s">
        <v>397</v>
      </c>
      <c r="K158" s="92" t="s">
        <v>397</v>
      </c>
    </row>
    <row r="159" spans="1:11" ht="18" customHeight="1">
      <c r="A159" s="38">
        <v>157</v>
      </c>
      <c r="B159" s="38"/>
      <c r="C159" s="38"/>
      <c r="D159" s="48" t="s">
        <v>382</v>
      </c>
      <c r="E159" s="74" t="s">
        <v>89</v>
      </c>
      <c r="F159" s="111" t="s">
        <v>397</v>
      </c>
      <c r="G159" s="111" t="s">
        <v>397</v>
      </c>
      <c r="H159" s="111" t="s">
        <v>397</v>
      </c>
      <c r="I159" s="111" t="s">
        <v>397</v>
      </c>
      <c r="J159" s="111" t="s">
        <v>397</v>
      </c>
      <c r="K159" s="92" t="s">
        <v>397</v>
      </c>
    </row>
    <row r="160" spans="1:11" ht="18" customHeight="1">
      <c r="A160" s="38">
        <v>158</v>
      </c>
      <c r="B160" s="38"/>
      <c r="C160" s="38"/>
      <c r="D160" s="48" t="s">
        <v>265</v>
      </c>
      <c r="E160" s="97" t="s">
        <v>89</v>
      </c>
      <c r="F160" s="111" t="s">
        <v>397</v>
      </c>
      <c r="G160" s="111" t="s">
        <v>397</v>
      </c>
      <c r="H160" s="111" t="s">
        <v>397</v>
      </c>
      <c r="I160" s="111" t="s">
        <v>397</v>
      </c>
      <c r="J160" s="111" t="s">
        <v>397</v>
      </c>
      <c r="K160" s="92" t="s">
        <v>397</v>
      </c>
    </row>
    <row r="161" spans="1:11" ht="18" customHeight="1">
      <c r="A161" s="38">
        <v>159</v>
      </c>
      <c r="B161" s="38"/>
      <c r="C161" s="38"/>
      <c r="D161" s="48" t="s">
        <v>225</v>
      </c>
      <c r="E161" s="74" t="s">
        <v>89</v>
      </c>
      <c r="F161" s="111" t="s">
        <v>397</v>
      </c>
      <c r="G161" s="111" t="s">
        <v>397</v>
      </c>
      <c r="H161" s="111" t="s">
        <v>397</v>
      </c>
      <c r="I161" s="111" t="s">
        <v>397</v>
      </c>
      <c r="J161" s="111" t="s">
        <v>397</v>
      </c>
      <c r="K161" s="92" t="s">
        <v>397</v>
      </c>
    </row>
    <row r="162" spans="1:11" ht="18" customHeight="1">
      <c r="A162" s="38">
        <v>160</v>
      </c>
      <c r="B162" s="38"/>
      <c r="C162" s="130"/>
      <c r="D162" s="48" t="s">
        <v>145</v>
      </c>
      <c r="E162" s="96" t="s">
        <v>89</v>
      </c>
      <c r="F162" s="111" t="s">
        <v>397</v>
      </c>
      <c r="G162" s="111" t="s">
        <v>397</v>
      </c>
      <c r="H162" s="111" t="s">
        <v>397</v>
      </c>
      <c r="I162" s="111" t="s">
        <v>397</v>
      </c>
      <c r="J162" s="111" t="s">
        <v>397</v>
      </c>
      <c r="K162" s="92" t="s">
        <v>397</v>
      </c>
    </row>
    <row r="163" spans="1:11" ht="18" customHeight="1">
      <c r="A163" s="38">
        <v>161</v>
      </c>
      <c r="B163" s="38"/>
      <c r="C163" s="130"/>
      <c r="D163" s="46" t="s">
        <v>209</v>
      </c>
      <c r="E163" s="96" t="s">
        <v>89</v>
      </c>
      <c r="F163" s="111" t="s">
        <v>397</v>
      </c>
      <c r="G163" s="111" t="s">
        <v>397</v>
      </c>
      <c r="H163" s="111" t="s">
        <v>397</v>
      </c>
      <c r="I163" s="111" t="s">
        <v>397</v>
      </c>
      <c r="J163" s="111" t="s">
        <v>397</v>
      </c>
      <c r="K163" s="92" t="s">
        <v>397</v>
      </c>
    </row>
    <row r="164" spans="1:11" ht="18" customHeight="1">
      <c r="A164" s="38">
        <v>162</v>
      </c>
      <c r="B164" s="38"/>
      <c r="C164" s="130"/>
      <c r="D164" s="48" t="s">
        <v>133</v>
      </c>
      <c r="E164" s="96" t="s">
        <v>89</v>
      </c>
      <c r="F164" s="111" t="s">
        <v>397</v>
      </c>
      <c r="G164" s="111" t="s">
        <v>397</v>
      </c>
      <c r="H164" s="111" t="s">
        <v>397</v>
      </c>
      <c r="I164" s="111" t="s">
        <v>397</v>
      </c>
      <c r="J164" s="111" t="s">
        <v>397</v>
      </c>
      <c r="K164" s="92" t="s">
        <v>397</v>
      </c>
    </row>
    <row r="165" spans="1:11" ht="18" customHeight="1">
      <c r="A165" s="38">
        <v>163</v>
      </c>
      <c r="B165" s="38"/>
      <c r="C165" s="38"/>
      <c r="D165" s="48" t="s">
        <v>264</v>
      </c>
      <c r="E165" s="97" t="s">
        <v>89</v>
      </c>
      <c r="F165" s="111" t="s">
        <v>397</v>
      </c>
      <c r="G165" s="111" t="s">
        <v>397</v>
      </c>
      <c r="H165" s="111" t="s">
        <v>397</v>
      </c>
      <c r="I165" s="111" t="s">
        <v>397</v>
      </c>
      <c r="J165" s="111" t="s">
        <v>397</v>
      </c>
      <c r="K165" s="92" t="s">
        <v>397</v>
      </c>
    </row>
    <row r="166" spans="1:11" ht="18" customHeight="1">
      <c r="A166" s="38">
        <v>164</v>
      </c>
      <c r="B166" s="38"/>
      <c r="C166" s="38"/>
      <c r="D166" s="48" t="s">
        <v>208</v>
      </c>
      <c r="E166" s="96" t="s">
        <v>89</v>
      </c>
      <c r="F166" s="111" t="s">
        <v>397</v>
      </c>
      <c r="G166" s="111" t="s">
        <v>397</v>
      </c>
      <c r="H166" s="111" t="s">
        <v>397</v>
      </c>
      <c r="I166" s="111" t="s">
        <v>397</v>
      </c>
      <c r="J166" s="111" t="s">
        <v>397</v>
      </c>
      <c r="K166" s="92" t="s">
        <v>397</v>
      </c>
    </row>
    <row r="167" spans="1:11" ht="18" customHeight="1">
      <c r="A167" s="38">
        <v>165</v>
      </c>
      <c r="B167" s="38"/>
      <c r="C167" s="38"/>
      <c r="D167" s="48" t="s">
        <v>131</v>
      </c>
      <c r="E167" s="96" t="s">
        <v>89</v>
      </c>
      <c r="F167" s="111" t="s">
        <v>397</v>
      </c>
      <c r="G167" s="111" t="s">
        <v>397</v>
      </c>
      <c r="H167" s="111" t="s">
        <v>397</v>
      </c>
      <c r="I167" s="111" t="s">
        <v>397</v>
      </c>
      <c r="J167" s="111" t="s">
        <v>397</v>
      </c>
      <c r="K167" s="92" t="s">
        <v>397</v>
      </c>
    </row>
    <row r="168" spans="1:11" ht="18" customHeight="1">
      <c r="A168" s="38">
        <v>166</v>
      </c>
      <c r="B168" s="38"/>
      <c r="C168" s="38"/>
      <c r="D168" s="48" t="s">
        <v>384</v>
      </c>
      <c r="E168" s="96" t="s">
        <v>89</v>
      </c>
      <c r="F168" s="111" t="s">
        <v>397</v>
      </c>
      <c r="G168" s="111" t="s">
        <v>397</v>
      </c>
      <c r="H168" s="111" t="s">
        <v>397</v>
      </c>
      <c r="I168" s="111" t="s">
        <v>397</v>
      </c>
      <c r="J168" s="111" t="s">
        <v>397</v>
      </c>
      <c r="K168" s="92" t="s">
        <v>397</v>
      </c>
    </row>
    <row r="169" spans="1:11" ht="18" customHeight="1">
      <c r="A169" s="38">
        <v>167</v>
      </c>
      <c r="B169" s="38"/>
      <c r="C169" s="38"/>
      <c r="D169" s="48" t="s">
        <v>140</v>
      </c>
      <c r="E169" s="96" t="s">
        <v>89</v>
      </c>
      <c r="F169" s="111" t="s">
        <v>397</v>
      </c>
      <c r="G169" s="111" t="s">
        <v>397</v>
      </c>
      <c r="H169" s="111" t="s">
        <v>397</v>
      </c>
      <c r="I169" s="111" t="s">
        <v>397</v>
      </c>
      <c r="J169" s="111" t="s">
        <v>397</v>
      </c>
      <c r="K169" s="92" t="s">
        <v>397</v>
      </c>
    </row>
    <row r="170" spans="1:11" ht="18" customHeight="1">
      <c r="A170" s="38">
        <v>168</v>
      </c>
      <c r="B170" s="38"/>
      <c r="C170" s="38"/>
      <c r="D170" s="48" t="s">
        <v>260</v>
      </c>
      <c r="E170" s="96" t="s">
        <v>89</v>
      </c>
      <c r="F170" s="111" t="s">
        <v>397</v>
      </c>
      <c r="G170" s="111" t="s">
        <v>397</v>
      </c>
      <c r="H170" s="111" t="s">
        <v>397</v>
      </c>
      <c r="I170" s="111" t="s">
        <v>397</v>
      </c>
      <c r="J170" s="111" t="s">
        <v>397</v>
      </c>
      <c r="K170" s="92" t="s">
        <v>397</v>
      </c>
    </row>
    <row r="171" spans="1:11" ht="18" customHeight="1">
      <c r="A171" s="38">
        <v>169</v>
      </c>
      <c r="B171" s="38"/>
      <c r="C171" s="38"/>
      <c r="D171" s="48" t="s">
        <v>130</v>
      </c>
      <c r="E171" s="96" t="s">
        <v>89</v>
      </c>
      <c r="F171" s="111" t="s">
        <v>397</v>
      </c>
      <c r="G171" s="111" t="s">
        <v>397</v>
      </c>
      <c r="H171" s="111" t="s">
        <v>397</v>
      </c>
      <c r="I171" s="111" t="s">
        <v>397</v>
      </c>
      <c r="J171" s="111" t="s">
        <v>397</v>
      </c>
      <c r="K171" s="92" t="s">
        <v>397</v>
      </c>
    </row>
    <row r="172" spans="1:11" ht="18" customHeight="1">
      <c r="A172" s="38">
        <v>170</v>
      </c>
      <c r="B172" s="38"/>
      <c r="C172" s="38"/>
      <c r="D172" s="48" t="s">
        <v>146</v>
      </c>
      <c r="E172" s="96" t="s">
        <v>89</v>
      </c>
      <c r="F172" s="111" t="s">
        <v>397</v>
      </c>
      <c r="G172" s="111" t="s">
        <v>397</v>
      </c>
      <c r="H172" s="111" t="s">
        <v>397</v>
      </c>
      <c r="I172" s="111" t="s">
        <v>397</v>
      </c>
      <c r="J172" s="111" t="s">
        <v>397</v>
      </c>
      <c r="K172" s="92" t="s">
        <v>397</v>
      </c>
    </row>
    <row r="173" spans="1:11" ht="18" customHeight="1">
      <c r="A173" s="38">
        <v>171</v>
      </c>
      <c r="B173" s="38"/>
      <c r="C173" s="38"/>
      <c r="D173" s="48" t="s">
        <v>383</v>
      </c>
      <c r="E173" s="96" t="s">
        <v>89</v>
      </c>
      <c r="F173" s="111" t="s">
        <v>397</v>
      </c>
      <c r="G173" s="111" t="s">
        <v>397</v>
      </c>
      <c r="H173" s="111" t="s">
        <v>397</v>
      </c>
      <c r="I173" s="111" t="s">
        <v>397</v>
      </c>
      <c r="J173" s="111" t="s">
        <v>397</v>
      </c>
      <c r="K173" s="92" t="s">
        <v>397</v>
      </c>
    </row>
    <row r="174" spans="1:11" ht="18" customHeight="1">
      <c r="A174" s="38">
        <v>172</v>
      </c>
      <c r="B174" s="38"/>
      <c r="C174" s="38"/>
      <c r="D174" s="48" t="s">
        <v>142</v>
      </c>
      <c r="E174" s="96" t="s">
        <v>89</v>
      </c>
      <c r="F174" s="111" t="s">
        <v>397</v>
      </c>
      <c r="G174" s="111" t="s">
        <v>397</v>
      </c>
      <c r="H174" s="111" t="s">
        <v>397</v>
      </c>
      <c r="I174" s="111" t="s">
        <v>397</v>
      </c>
      <c r="J174" s="111" t="s">
        <v>397</v>
      </c>
      <c r="K174" s="92" t="s">
        <v>397</v>
      </c>
    </row>
    <row r="175" spans="1:11" ht="18" customHeight="1">
      <c r="A175" s="38">
        <v>173</v>
      </c>
      <c r="B175" s="38"/>
      <c r="C175" s="130"/>
      <c r="D175" s="48" t="s">
        <v>259</v>
      </c>
      <c r="E175" s="96" t="s">
        <v>89</v>
      </c>
      <c r="F175" s="111" t="s">
        <v>397</v>
      </c>
      <c r="G175" s="111" t="s">
        <v>397</v>
      </c>
      <c r="H175" s="111" t="s">
        <v>397</v>
      </c>
      <c r="I175" s="111" t="s">
        <v>397</v>
      </c>
      <c r="J175" s="111" t="s">
        <v>397</v>
      </c>
      <c r="K175" s="92" t="s">
        <v>397</v>
      </c>
    </row>
    <row r="176" spans="1:11" ht="18" customHeight="1">
      <c r="A176" s="38">
        <v>174</v>
      </c>
      <c r="D176" s="48" t="s">
        <v>224</v>
      </c>
      <c r="E176" s="74" t="s">
        <v>89</v>
      </c>
      <c r="F176" s="111" t="s">
        <v>397</v>
      </c>
      <c r="G176" s="111" t="s">
        <v>397</v>
      </c>
      <c r="H176" s="111" t="s">
        <v>397</v>
      </c>
      <c r="I176" s="111" t="s">
        <v>397</v>
      </c>
      <c r="J176" s="111" t="s">
        <v>397</v>
      </c>
      <c r="K176" s="92" t="s">
        <v>397</v>
      </c>
    </row>
    <row r="177" spans="1:11" ht="18" customHeight="1">
      <c r="A177" s="38">
        <v>175</v>
      </c>
      <c r="D177" s="48" t="s">
        <v>227</v>
      </c>
      <c r="E177" s="74" t="s">
        <v>89</v>
      </c>
      <c r="F177" s="111" t="s">
        <v>397</v>
      </c>
      <c r="G177" s="111" t="s">
        <v>397</v>
      </c>
      <c r="H177" s="111" t="s">
        <v>397</v>
      </c>
      <c r="I177" s="111" t="s">
        <v>397</v>
      </c>
      <c r="J177" s="111" t="s">
        <v>397</v>
      </c>
      <c r="K177" s="92" t="s">
        <v>397</v>
      </c>
    </row>
  </sheetData>
  <sheetProtection/>
  <mergeCells count="1">
    <mergeCell ref="A1:L1"/>
  </mergeCells>
  <printOptions gridLines="1"/>
  <pageMargins left="0.31496062992125984" right="0" top="0.2755905511811024" bottom="0" header="0" footer="0"/>
  <pageSetup fitToHeight="0" fitToWidth="1"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D27"/>
  <sheetViews>
    <sheetView zoomScale="70" zoomScaleNormal="70" zoomScalePageLayoutView="0" workbookViewId="0" topLeftCell="A1">
      <selection activeCell="C22" sqref="C22:D22"/>
    </sheetView>
  </sheetViews>
  <sheetFormatPr defaultColWidth="9.140625" defaultRowHeight="12.75"/>
  <cols>
    <col min="1" max="1" width="15.7109375" style="55" customWidth="1"/>
    <col min="2" max="2" width="20.7109375" style="55" customWidth="1"/>
    <col min="3" max="3" width="28.8515625" style="55" customWidth="1"/>
    <col min="4" max="4" width="32.28125" style="55" customWidth="1"/>
    <col min="5" max="16384" width="9.140625" style="55" customWidth="1"/>
  </cols>
  <sheetData>
    <row r="1" spans="1:4" ht="18">
      <c r="A1" s="231" t="s">
        <v>361</v>
      </c>
      <c r="B1" s="231"/>
      <c r="C1" s="231"/>
      <c r="D1" s="231"/>
    </row>
    <row r="2" spans="1:3" ht="18">
      <c r="A2" s="56"/>
      <c r="B2" s="56"/>
      <c r="C2" s="56"/>
    </row>
    <row r="3" spans="1:3" ht="18">
      <c r="A3" s="232" t="s">
        <v>73</v>
      </c>
      <c r="B3" s="232"/>
      <c r="C3" s="66" t="s">
        <v>97</v>
      </c>
    </row>
    <row r="4" spans="1:3" ht="18">
      <c r="A4" s="232" t="s">
        <v>272</v>
      </c>
      <c r="B4" s="232"/>
      <c r="C4" s="66" t="s">
        <v>97</v>
      </c>
    </row>
    <row r="5" spans="1:3" ht="18">
      <c r="A5" s="232" t="s">
        <v>74</v>
      </c>
      <c r="B5" s="232"/>
      <c r="C5" s="66" t="s">
        <v>116</v>
      </c>
    </row>
    <row r="6" spans="1:3" ht="18">
      <c r="A6" s="232" t="s">
        <v>75</v>
      </c>
      <c r="B6" s="232"/>
      <c r="C6" s="66" t="s">
        <v>391</v>
      </c>
    </row>
    <row r="7" spans="1:3" ht="18">
      <c r="A7" s="232" t="s">
        <v>76</v>
      </c>
      <c r="B7" s="232"/>
      <c r="C7" s="66" t="s">
        <v>90</v>
      </c>
    </row>
    <row r="8" spans="1:3" ht="18">
      <c r="A8" s="232" t="s">
        <v>80</v>
      </c>
      <c r="B8" s="232"/>
      <c r="C8" s="66" t="s">
        <v>258</v>
      </c>
    </row>
    <row r="9" spans="1:4" ht="18">
      <c r="A9" s="55" t="s">
        <v>62</v>
      </c>
      <c r="B9" s="55" t="s">
        <v>63</v>
      </c>
      <c r="C9" s="232" t="s">
        <v>393</v>
      </c>
      <c r="D9" s="232"/>
    </row>
    <row r="10" spans="1:4" ht="18">
      <c r="A10" s="55" t="s">
        <v>64</v>
      </c>
      <c r="B10" s="55" t="s">
        <v>63</v>
      </c>
      <c r="C10" s="232" t="s">
        <v>407</v>
      </c>
      <c r="D10" s="232"/>
    </row>
    <row r="11" spans="1:4" ht="18">
      <c r="A11" s="55" t="s">
        <v>65</v>
      </c>
      <c r="B11" s="55" t="s">
        <v>63</v>
      </c>
      <c r="C11" s="232" t="s">
        <v>394</v>
      </c>
      <c r="D11" s="232"/>
    </row>
    <row r="12" spans="1:4" ht="18">
      <c r="A12" s="55" t="s">
        <v>62</v>
      </c>
      <c r="B12" s="55" t="s">
        <v>66</v>
      </c>
      <c r="C12" s="232" t="s">
        <v>392</v>
      </c>
      <c r="D12" s="232"/>
    </row>
    <row r="13" spans="1:4" ht="18">
      <c r="A13" s="55" t="s">
        <v>64</v>
      </c>
      <c r="B13" s="55" t="s">
        <v>66</v>
      </c>
      <c r="C13" s="232" t="s">
        <v>395</v>
      </c>
      <c r="D13" s="232"/>
    </row>
    <row r="14" spans="1:4" ht="18">
      <c r="A14" s="55" t="s">
        <v>65</v>
      </c>
      <c r="B14" s="55" t="s">
        <v>66</v>
      </c>
      <c r="C14" s="232" t="s">
        <v>396</v>
      </c>
      <c r="D14" s="232"/>
    </row>
    <row r="15" spans="1:3" ht="18">
      <c r="A15" s="232" t="s">
        <v>77</v>
      </c>
      <c r="B15" s="232"/>
      <c r="C15" s="55" t="s">
        <v>97</v>
      </c>
    </row>
    <row r="16" spans="1:3" ht="18">
      <c r="A16" s="232" t="s">
        <v>78</v>
      </c>
      <c r="B16" s="232"/>
      <c r="C16" s="55" t="s">
        <v>116</v>
      </c>
    </row>
    <row r="17" spans="1:3" ht="18">
      <c r="A17" s="232" t="s">
        <v>185</v>
      </c>
      <c r="B17" s="232"/>
      <c r="C17" s="55" t="s">
        <v>90</v>
      </c>
    </row>
    <row r="18" spans="1:3" ht="18">
      <c r="A18" s="232" t="s">
        <v>186</v>
      </c>
      <c r="B18" s="232"/>
      <c r="C18" s="55" t="s">
        <v>97</v>
      </c>
    </row>
    <row r="19" spans="1:3" ht="18">
      <c r="A19" s="232" t="s">
        <v>187</v>
      </c>
      <c r="B19" s="232"/>
      <c r="C19" s="55" t="s">
        <v>254</v>
      </c>
    </row>
    <row r="20" spans="1:2" ht="18">
      <c r="A20" s="66"/>
      <c r="B20" s="66"/>
    </row>
    <row r="21" spans="1:4" ht="18">
      <c r="A21" s="231" t="s">
        <v>79</v>
      </c>
      <c r="B21" s="231"/>
      <c r="C21" s="231"/>
      <c r="D21" s="231"/>
    </row>
    <row r="22" spans="1:4" ht="18">
      <c r="A22" s="55" t="s">
        <v>62</v>
      </c>
      <c r="B22" s="55" t="s">
        <v>63</v>
      </c>
      <c r="C22" s="232" t="s">
        <v>412</v>
      </c>
      <c r="D22" s="232"/>
    </row>
    <row r="23" spans="1:4" ht="18">
      <c r="A23" s="55" t="s">
        <v>64</v>
      </c>
      <c r="B23" s="55" t="s">
        <v>63</v>
      </c>
      <c r="C23" s="232" t="s">
        <v>409</v>
      </c>
      <c r="D23" s="232"/>
    </row>
    <row r="24" spans="1:4" ht="18">
      <c r="A24" s="55" t="s">
        <v>65</v>
      </c>
      <c r="B24" s="55" t="s">
        <v>63</v>
      </c>
      <c r="C24" s="232" t="s">
        <v>410</v>
      </c>
      <c r="D24" s="232"/>
    </row>
    <row r="25" spans="1:4" ht="18">
      <c r="A25" s="55" t="s">
        <v>62</v>
      </c>
      <c r="B25" s="55" t="s">
        <v>66</v>
      </c>
      <c r="C25" s="232" t="s">
        <v>408</v>
      </c>
      <c r="D25" s="232"/>
    </row>
    <row r="26" spans="1:4" ht="18">
      <c r="A26" s="55" t="s">
        <v>64</v>
      </c>
      <c r="B26" s="55" t="s">
        <v>66</v>
      </c>
      <c r="C26" s="232" t="s">
        <v>410</v>
      </c>
      <c r="D26" s="232"/>
    </row>
    <row r="27" spans="1:4" ht="18">
      <c r="A27" s="55" t="s">
        <v>65</v>
      </c>
      <c r="B27" s="55" t="s">
        <v>66</v>
      </c>
      <c r="C27" s="232" t="s">
        <v>411</v>
      </c>
      <c r="D27" s="232"/>
    </row>
  </sheetData>
  <sheetProtection/>
  <mergeCells count="25">
    <mergeCell ref="C22:D22"/>
    <mergeCell ref="C23:D23"/>
    <mergeCell ref="C24:D24"/>
    <mergeCell ref="C25:D25"/>
    <mergeCell ref="C26:D26"/>
    <mergeCell ref="C27:D27"/>
    <mergeCell ref="A4:B4"/>
    <mergeCell ref="A5:B5"/>
    <mergeCell ref="A21:D21"/>
    <mergeCell ref="C12:D12"/>
    <mergeCell ref="C13:D13"/>
    <mergeCell ref="C14:D14"/>
    <mergeCell ref="A17:B17"/>
    <mergeCell ref="A18:B18"/>
    <mergeCell ref="A19:B19"/>
    <mergeCell ref="A1:D1"/>
    <mergeCell ref="A6:B6"/>
    <mergeCell ref="A7:B7"/>
    <mergeCell ref="A8:B8"/>
    <mergeCell ref="A15:B15"/>
    <mergeCell ref="A16:B16"/>
    <mergeCell ref="C9:D9"/>
    <mergeCell ref="C10:D10"/>
    <mergeCell ref="C11:D11"/>
    <mergeCell ref="A3:B3"/>
  </mergeCells>
  <printOptions/>
  <pageMargins left="0.3937007874015748" right="0" top="0.984251968503937" bottom="0" header="0.3937007874015748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C13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32.7109375" style="0" customWidth="1"/>
    <col min="2" max="2" width="13.421875" style="0" bestFit="1" customWidth="1"/>
    <col min="3" max="3" width="14.57421875" style="0" bestFit="1" customWidth="1"/>
  </cols>
  <sheetData>
    <row r="1" spans="1:3" ht="20.25">
      <c r="A1" s="188" t="s">
        <v>308</v>
      </c>
      <c r="B1" s="188" t="s">
        <v>309</v>
      </c>
      <c r="C1" s="188" t="s">
        <v>322</v>
      </c>
    </row>
    <row r="2" spans="1:3" ht="15">
      <c r="A2" s="3" t="s">
        <v>310</v>
      </c>
      <c r="B2" s="3">
        <v>2</v>
      </c>
      <c r="C2" s="3">
        <v>2</v>
      </c>
    </row>
    <row r="3" spans="1:3" ht="15">
      <c r="A3" s="3" t="s">
        <v>314</v>
      </c>
      <c r="B3" s="3">
        <v>1</v>
      </c>
      <c r="C3" s="3">
        <v>1</v>
      </c>
    </row>
    <row r="4" spans="1:3" ht="15">
      <c r="A4" s="3" t="s">
        <v>319</v>
      </c>
      <c r="B4" s="3">
        <v>1</v>
      </c>
      <c r="C4" s="3">
        <v>1</v>
      </c>
    </row>
    <row r="5" spans="1:3" ht="15">
      <c r="A5" s="3" t="s">
        <v>316</v>
      </c>
      <c r="B5" s="3">
        <v>2</v>
      </c>
      <c r="C5" s="3">
        <v>2</v>
      </c>
    </row>
    <row r="6" spans="1:3" ht="15">
      <c r="A6" s="3" t="s">
        <v>311</v>
      </c>
      <c r="B6" s="3">
        <v>4</v>
      </c>
      <c r="C6" s="3">
        <v>3</v>
      </c>
    </row>
    <row r="7" spans="1:3" ht="15">
      <c r="A7" s="3" t="s">
        <v>315</v>
      </c>
      <c r="B7" s="3">
        <v>2</v>
      </c>
      <c r="C7" s="3">
        <v>2</v>
      </c>
    </row>
    <row r="8" spans="1:3" ht="15">
      <c r="A8" s="3" t="s">
        <v>313</v>
      </c>
      <c r="B8" s="3">
        <v>2</v>
      </c>
      <c r="C8" s="3">
        <v>1</v>
      </c>
    </row>
    <row r="9" spans="1:3" ht="15">
      <c r="A9" s="3" t="s">
        <v>321</v>
      </c>
      <c r="B9" s="3">
        <v>2</v>
      </c>
      <c r="C9" s="3">
        <v>2</v>
      </c>
    </row>
    <row r="10" spans="1:3" ht="15">
      <c r="A10" s="3" t="s">
        <v>320</v>
      </c>
      <c r="B10" s="3">
        <v>2</v>
      </c>
      <c r="C10" s="3">
        <v>2</v>
      </c>
    </row>
    <row r="11" spans="1:3" ht="15">
      <c r="A11" s="3" t="s">
        <v>312</v>
      </c>
      <c r="B11" s="3">
        <v>2</v>
      </c>
      <c r="C11" s="3">
        <v>2</v>
      </c>
    </row>
    <row r="12" spans="1:3" ht="15">
      <c r="A12" s="3" t="s">
        <v>318</v>
      </c>
      <c r="B12" s="3">
        <v>2</v>
      </c>
      <c r="C12" s="3">
        <v>2</v>
      </c>
    </row>
    <row r="13" spans="1:3" ht="15">
      <c r="A13" s="3" t="s">
        <v>317</v>
      </c>
      <c r="B13" s="3">
        <v>5</v>
      </c>
      <c r="C13" s="3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J15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7.140625" style="0" customWidth="1"/>
    <col min="2" max="2" width="23.140625" style="0" customWidth="1"/>
    <col min="3" max="8" width="5.7109375" style="0" customWidth="1"/>
    <col min="9" max="9" width="6.7109375" style="0" customWidth="1"/>
    <col min="10" max="10" width="12.421875" style="64" bestFit="1" customWidth="1"/>
  </cols>
  <sheetData>
    <row r="1" spans="1:9" ht="34.5" thickBot="1" thickTop="1">
      <c r="A1" s="208" t="s">
        <v>351</v>
      </c>
      <c r="B1" s="209"/>
      <c r="C1" s="209"/>
      <c r="D1" s="209"/>
      <c r="E1" s="209"/>
      <c r="F1" s="209"/>
      <c r="G1" s="209"/>
      <c r="H1" s="209"/>
      <c r="I1" s="210"/>
    </row>
    <row r="2" spans="1:9" ht="24" customHeight="1" thickBot="1" thickTop="1">
      <c r="A2" s="22" t="s">
        <v>0</v>
      </c>
      <c r="B2" s="22" t="s">
        <v>30</v>
      </c>
      <c r="C2" s="22">
        <v>1</v>
      </c>
      <c r="D2" s="22">
        <v>2</v>
      </c>
      <c r="E2" s="197" t="s">
        <v>33</v>
      </c>
      <c r="F2" s="22">
        <v>3</v>
      </c>
      <c r="G2" s="199" t="s">
        <v>33</v>
      </c>
      <c r="H2" s="22">
        <v>4</v>
      </c>
      <c r="I2" s="22" t="s">
        <v>2</v>
      </c>
    </row>
    <row r="3" spans="1:10" ht="24" customHeight="1" thickBot="1" thickTop="1">
      <c r="A3" s="26" t="s">
        <v>97</v>
      </c>
      <c r="B3" s="27" t="s">
        <v>23</v>
      </c>
      <c r="C3" s="181">
        <v>6</v>
      </c>
      <c r="D3" s="181">
        <v>6</v>
      </c>
      <c r="E3" s="194">
        <f aca="true" t="shared" si="0" ref="E3:E10">IF(AND(C3&lt;&gt;"")*(D3&lt;&gt;""),C3+D3,"")</f>
        <v>12</v>
      </c>
      <c r="F3" s="179">
        <v>6</v>
      </c>
      <c r="G3" s="195">
        <f aca="true" t="shared" si="1" ref="G3:G15">IF(AND(E3&lt;&gt;"")*(F3&lt;&gt;""),E3+F3,"")</f>
        <v>18</v>
      </c>
      <c r="H3" s="182">
        <v>6</v>
      </c>
      <c r="I3" s="25">
        <f aca="true" t="shared" si="2" ref="I3:I15">SUM(C3,D3,F3,H3)</f>
        <v>24</v>
      </c>
      <c r="J3" s="205" t="s">
        <v>398</v>
      </c>
    </row>
    <row r="4" spans="1:9" ht="24" customHeight="1" thickBot="1" thickTop="1">
      <c r="A4" s="26" t="s">
        <v>116</v>
      </c>
      <c r="B4" s="27" t="s">
        <v>16</v>
      </c>
      <c r="C4" s="19">
        <v>5</v>
      </c>
      <c r="D4" s="19">
        <v>6</v>
      </c>
      <c r="E4" s="194">
        <f t="shared" si="0"/>
        <v>11</v>
      </c>
      <c r="F4" s="179">
        <v>6</v>
      </c>
      <c r="G4" s="195">
        <f t="shared" si="1"/>
        <v>17</v>
      </c>
      <c r="H4" s="24">
        <v>6</v>
      </c>
      <c r="I4" s="25">
        <f t="shared" si="2"/>
        <v>23</v>
      </c>
    </row>
    <row r="5" spans="1:9" ht="24" customHeight="1" thickBot="1" thickTop="1">
      <c r="A5" s="26" t="s">
        <v>169</v>
      </c>
      <c r="B5" s="27" t="s">
        <v>24</v>
      </c>
      <c r="C5" s="19">
        <v>6</v>
      </c>
      <c r="D5" s="19">
        <v>5</v>
      </c>
      <c r="E5" s="194">
        <f t="shared" si="0"/>
        <v>11</v>
      </c>
      <c r="F5" s="179">
        <v>6</v>
      </c>
      <c r="G5" s="195">
        <f t="shared" si="1"/>
        <v>17</v>
      </c>
      <c r="H5" s="24">
        <v>6</v>
      </c>
      <c r="I5" s="25">
        <f t="shared" si="2"/>
        <v>23</v>
      </c>
    </row>
    <row r="6" spans="1:9" ht="24" customHeight="1" thickBot="1" thickTop="1">
      <c r="A6" s="26" t="s">
        <v>90</v>
      </c>
      <c r="B6" s="27" t="s">
        <v>19</v>
      </c>
      <c r="C6" s="19">
        <v>6</v>
      </c>
      <c r="D6" s="19">
        <v>6</v>
      </c>
      <c r="E6" s="194">
        <f t="shared" si="0"/>
        <v>12</v>
      </c>
      <c r="F6" s="179">
        <v>5</v>
      </c>
      <c r="G6" s="195">
        <f t="shared" si="1"/>
        <v>17</v>
      </c>
      <c r="H6" s="24">
        <v>6</v>
      </c>
      <c r="I6" s="25">
        <f t="shared" si="2"/>
        <v>23</v>
      </c>
    </row>
    <row r="7" spans="1:9" ht="24" customHeight="1" thickBot="1" thickTop="1">
      <c r="A7" s="26" t="s">
        <v>166</v>
      </c>
      <c r="B7" s="27" t="s">
        <v>363</v>
      </c>
      <c r="C7" s="19">
        <v>5</v>
      </c>
      <c r="D7" s="19">
        <v>6</v>
      </c>
      <c r="E7" s="194">
        <f t="shared" si="0"/>
        <v>11</v>
      </c>
      <c r="F7" s="179">
        <v>5</v>
      </c>
      <c r="G7" s="195">
        <f t="shared" si="1"/>
        <v>16</v>
      </c>
      <c r="H7" s="24">
        <v>6</v>
      </c>
      <c r="I7" s="25">
        <f t="shared" si="2"/>
        <v>22</v>
      </c>
    </row>
    <row r="8" spans="1:9" ht="24" customHeight="1" thickBot="1" thickTop="1">
      <c r="A8" s="80" t="s">
        <v>161</v>
      </c>
      <c r="B8" s="27" t="s">
        <v>21</v>
      </c>
      <c r="C8" s="19">
        <v>6</v>
      </c>
      <c r="D8" s="19">
        <v>6</v>
      </c>
      <c r="E8" s="194">
        <f t="shared" si="0"/>
        <v>12</v>
      </c>
      <c r="F8" s="179">
        <v>5</v>
      </c>
      <c r="G8" s="195">
        <f t="shared" si="1"/>
        <v>17</v>
      </c>
      <c r="H8" s="24">
        <v>5</v>
      </c>
      <c r="I8" s="25">
        <f t="shared" si="2"/>
        <v>22</v>
      </c>
    </row>
    <row r="9" spans="1:9" ht="24" customHeight="1" thickBot="1" thickTop="1">
      <c r="A9" s="26" t="s">
        <v>109</v>
      </c>
      <c r="B9" s="21" t="s">
        <v>82</v>
      </c>
      <c r="C9" s="19">
        <v>6</v>
      </c>
      <c r="D9" s="19">
        <v>5</v>
      </c>
      <c r="E9" s="194">
        <f t="shared" si="0"/>
        <v>11</v>
      </c>
      <c r="F9" s="179">
        <v>6</v>
      </c>
      <c r="G9" s="195">
        <f t="shared" si="1"/>
        <v>17</v>
      </c>
      <c r="H9" s="24">
        <v>3</v>
      </c>
      <c r="I9" s="25">
        <f t="shared" si="2"/>
        <v>20</v>
      </c>
    </row>
    <row r="10" spans="1:9" ht="24" customHeight="1" thickBot="1" thickTop="1">
      <c r="A10" s="26" t="s">
        <v>364</v>
      </c>
      <c r="B10" s="27" t="s">
        <v>22</v>
      </c>
      <c r="C10" s="19">
        <v>5</v>
      </c>
      <c r="D10" s="19">
        <v>5</v>
      </c>
      <c r="E10" s="194">
        <f t="shared" si="0"/>
        <v>10</v>
      </c>
      <c r="F10" s="179">
        <v>2</v>
      </c>
      <c r="G10" s="195">
        <f t="shared" si="1"/>
        <v>12</v>
      </c>
      <c r="H10" s="24">
        <v>6</v>
      </c>
      <c r="I10" s="25">
        <f t="shared" si="2"/>
        <v>18</v>
      </c>
    </row>
    <row r="11" spans="1:9" ht="24" customHeight="1" thickBot="1" thickTop="1">
      <c r="A11" s="26" t="s">
        <v>365</v>
      </c>
      <c r="B11" s="27" t="s">
        <v>20</v>
      </c>
      <c r="C11" s="19"/>
      <c r="D11" s="19">
        <v>5</v>
      </c>
      <c r="E11" s="194">
        <f>IF(AND(C11&lt;&gt;"")*(D11&lt;&gt;""),C11+D11,D11)</f>
        <v>5</v>
      </c>
      <c r="F11" s="179">
        <v>5</v>
      </c>
      <c r="G11" s="195">
        <f t="shared" si="1"/>
        <v>10</v>
      </c>
      <c r="H11" s="24">
        <v>6</v>
      </c>
      <c r="I11" s="25">
        <f t="shared" si="2"/>
        <v>16</v>
      </c>
    </row>
    <row r="12" spans="1:9" ht="24" customHeight="1" thickBot="1" thickTop="1">
      <c r="A12" s="26" t="s">
        <v>117</v>
      </c>
      <c r="B12" s="27" t="s">
        <v>18</v>
      </c>
      <c r="C12" s="19">
        <v>5</v>
      </c>
      <c r="D12" s="19">
        <v>5</v>
      </c>
      <c r="E12" s="194">
        <f>IF(AND(C12&lt;&gt;"")*(D12&lt;&gt;""),C12+D12,"")</f>
        <v>10</v>
      </c>
      <c r="F12" s="179">
        <v>5</v>
      </c>
      <c r="G12" s="195">
        <f t="shared" si="1"/>
        <v>15</v>
      </c>
      <c r="H12" s="24"/>
      <c r="I12" s="25">
        <f t="shared" si="2"/>
        <v>15</v>
      </c>
    </row>
    <row r="13" spans="1:9" ht="24" customHeight="1" thickBot="1" thickTop="1">
      <c r="A13" s="26" t="s">
        <v>344</v>
      </c>
      <c r="B13" s="27" t="s">
        <v>17</v>
      </c>
      <c r="C13" s="28">
        <v>4</v>
      </c>
      <c r="D13" s="28">
        <v>3</v>
      </c>
      <c r="E13" s="194">
        <f>IF(AND(C13&lt;&gt;"")*(D13&lt;&gt;""),C13+D13,"")</f>
        <v>7</v>
      </c>
      <c r="F13" s="179">
        <v>3</v>
      </c>
      <c r="G13" s="195">
        <f t="shared" si="1"/>
        <v>10</v>
      </c>
      <c r="H13" s="29">
        <v>5</v>
      </c>
      <c r="I13" s="25">
        <f t="shared" si="2"/>
        <v>15</v>
      </c>
    </row>
    <row r="14" spans="1:9" ht="24" customHeight="1" thickBot="1" thickTop="1">
      <c r="A14" s="26" t="s">
        <v>366</v>
      </c>
      <c r="B14" s="27" t="s">
        <v>15</v>
      </c>
      <c r="C14" s="19">
        <v>6</v>
      </c>
      <c r="D14" s="19">
        <v>3</v>
      </c>
      <c r="E14" s="194">
        <f>IF(AND(C14&lt;&gt;"")*(D14&lt;&gt;""),C14+D14,"")</f>
        <v>9</v>
      </c>
      <c r="F14" s="179">
        <v>4</v>
      </c>
      <c r="G14" s="195">
        <f t="shared" si="1"/>
        <v>13</v>
      </c>
      <c r="H14" s="24"/>
      <c r="I14" s="25">
        <f t="shared" si="2"/>
        <v>13</v>
      </c>
    </row>
    <row r="15" spans="1:9" ht="24" customHeight="1" thickBot="1" thickTop="1">
      <c r="A15" s="26" t="s">
        <v>120</v>
      </c>
      <c r="B15" s="27" t="s">
        <v>14</v>
      </c>
      <c r="C15" s="19">
        <v>6</v>
      </c>
      <c r="D15" s="19">
        <v>4</v>
      </c>
      <c r="E15" s="194">
        <f>IF(AND(C15&lt;&gt;"")*(D15&lt;&gt;""),C15+D15,"")</f>
        <v>10</v>
      </c>
      <c r="F15" s="179">
        <v>1</v>
      </c>
      <c r="G15" s="195">
        <f t="shared" si="1"/>
        <v>11</v>
      </c>
      <c r="H15" s="24">
        <v>1</v>
      </c>
      <c r="I15" s="25">
        <f t="shared" si="2"/>
        <v>12</v>
      </c>
    </row>
    <row r="16" ht="24" thickTop="1"/>
  </sheetData>
  <sheetProtection/>
  <mergeCells count="1">
    <mergeCell ref="A1:I1"/>
  </mergeCells>
  <printOptions/>
  <pageMargins left="0.3937007874015748" right="0" top="0.984251968503937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K2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7.7109375" style="45" customWidth="1"/>
    <col min="2" max="2" width="5.7109375" style="45" customWidth="1"/>
    <col min="3" max="3" width="18.28125" style="45" customWidth="1"/>
    <col min="4" max="9" width="5.7109375" style="45" customWidth="1"/>
    <col min="10" max="10" width="6.7109375" style="45" customWidth="1"/>
    <col min="11" max="11" width="6.7109375" style="116" customWidth="1"/>
    <col min="12" max="16384" width="9.140625" style="45" customWidth="1"/>
  </cols>
  <sheetData>
    <row r="1" spans="1:11" ht="34.5" customHeight="1" thickBot="1" thickTop="1">
      <c r="A1" s="208" t="s">
        <v>352</v>
      </c>
      <c r="B1" s="209"/>
      <c r="C1" s="211"/>
      <c r="D1" s="211"/>
      <c r="E1" s="211"/>
      <c r="F1" s="211"/>
      <c r="G1" s="211"/>
      <c r="H1" s="211"/>
      <c r="I1" s="211"/>
      <c r="J1" s="212"/>
      <c r="K1" s="71"/>
    </row>
    <row r="2" spans="1:11" ht="24" customHeight="1" thickBot="1" thickTop="1">
      <c r="A2" s="22" t="s">
        <v>0</v>
      </c>
      <c r="B2" s="113">
        <v>1</v>
      </c>
      <c r="C2" s="22" t="s">
        <v>1</v>
      </c>
      <c r="D2" s="30">
        <f>1</f>
        <v>1</v>
      </c>
      <c r="E2" s="30">
        <v>2</v>
      </c>
      <c r="F2" s="30" t="s">
        <v>33</v>
      </c>
      <c r="G2" s="30">
        <v>3</v>
      </c>
      <c r="H2" s="30" t="s">
        <v>33</v>
      </c>
      <c r="I2" s="30">
        <v>4</v>
      </c>
      <c r="J2" s="31" t="s">
        <v>2</v>
      </c>
      <c r="K2" s="63"/>
    </row>
    <row r="3" spans="1:11" s="74" customFormat="1" ht="24" customHeight="1" thickTop="1">
      <c r="A3" s="20" t="s">
        <v>279</v>
      </c>
      <c r="B3" s="126">
        <v>1</v>
      </c>
      <c r="C3" s="21" t="s">
        <v>8</v>
      </c>
      <c r="D3" s="7">
        <v>6</v>
      </c>
      <c r="E3" s="7">
        <v>6</v>
      </c>
      <c r="F3" s="193">
        <f aca="true" t="shared" si="0" ref="F3:F25">IF(AND(D3&lt;&gt;"")*(E3&lt;&gt;""),D3+E3,"")</f>
        <v>12</v>
      </c>
      <c r="G3" s="7">
        <v>6</v>
      </c>
      <c r="H3" s="193">
        <f aca="true" t="shared" si="1" ref="H3:H25">IF(AND(F3&lt;&gt;"")*(G3&lt;&gt;""),F3+G3,"")</f>
        <v>18</v>
      </c>
      <c r="I3" s="7">
        <v>6</v>
      </c>
      <c r="J3" s="7">
        <f>IF(B3="","",D3+E3+G3+I3)+0.01</f>
        <v>24.01</v>
      </c>
      <c r="K3" s="205" t="s">
        <v>400</v>
      </c>
    </row>
    <row r="4" spans="1:11" ht="24" customHeight="1">
      <c r="A4" s="80" t="s">
        <v>278</v>
      </c>
      <c r="B4" s="127">
        <v>1</v>
      </c>
      <c r="C4" s="114" t="s">
        <v>7</v>
      </c>
      <c r="D4" s="76">
        <v>6</v>
      </c>
      <c r="E4" s="76">
        <v>6</v>
      </c>
      <c r="F4" s="193">
        <f t="shared" si="0"/>
        <v>12</v>
      </c>
      <c r="G4" s="76">
        <v>6</v>
      </c>
      <c r="H4" s="193">
        <f t="shared" si="1"/>
        <v>18</v>
      </c>
      <c r="I4" s="76">
        <v>6</v>
      </c>
      <c r="J4" s="7">
        <f aca="true" t="shared" si="2" ref="J4:J25">IF(B4="","",D4+E4+G4+I4)</f>
        <v>24</v>
      </c>
      <c r="K4" s="69"/>
    </row>
    <row r="5" spans="1:11" ht="24" customHeight="1">
      <c r="A5" s="20" t="s">
        <v>284</v>
      </c>
      <c r="B5" s="126">
        <v>1</v>
      </c>
      <c r="C5" s="21" t="s">
        <v>10</v>
      </c>
      <c r="D5" s="7">
        <v>6</v>
      </c>
      <c r="E5" s="7">
        <v>6</v>
      </c>
      <c r="F5" s="193">
        <f t="shared" si="0"/>
        <v>12</v>
      </c>
      <c r="G5" s="7">
        <v>6</v>
      </c>
      <c r="H5" s="193">
        <f t="shared" si="1"/>
        <v>18</v>
      </c>
      <c r="I5" s="7">
        <v>6</v>
      </c>
      <c r="J5" s="7">
        <f t="shared" si="2"/>
        <v>24</v>
      </c>
      <c r="K5" s="69"/>
    </row>
    <row r="6" spans="1:11" ht="24" customHeight="1">
      <c r="A6" s="20" t="s">
        <v>294</v>
      </c>
      <c r="B6" s="126">
        <v>1</v>
      </c>
      <c r="C6" s="21" t="s">
        <v>46</v>
      </c>
      <c r="D6" s="7">
        <v>5</v>
      </c>
      <c r="E6" s="7">
        <v>6</v>
      </c>
      <c r="F6" s="193">
        <f t="shared" si="0"/>
        <v>11</v>
      </c>
      <c r="G6" s="7">
        <v>6</v>
      </c>
      <c r="H6" s="193">
        <f t="shared" si="1"/>
        <v>17</v>
      </c>
      <c r="I6" s="7">
        <v>6</v>
      </c>
      <c r="J6" s="7">
        <f t="shared" si="2"/>
        <v>23</v>
      </c>
      <c r="K6" s="63"/>
    </row>
    <row r="7" spans="1:11" ht="24" customHeight="1">
      <c r="A7" s="80" t="s">
        <v>276</v>
      </c>
      <c r="B7" s="127">
        <v>1</v>
      </c>
      <c r="C7" s="114" t="s">
        <v>6</v>
      </c>
      <c r="D7" s="115">
        <v>6</v>
      </c>
      <c r="E7" s="76">
        <v>6</v>
      </c>
      <c r="F7" s="193">
        <f t="shared" si="0"/>
        <v>12</v>
      </c>
      <c r="G7" s="76">
        <v>6</v>
      </c>
      <c r="H7" s="193">
        <f t="shared" si="1"/>
        <v>18</v>
      </c>
      <c r="I7" s="76">
        <v>5</v>
      </c>
      <c r="J7" s="7">
        <f t="shared" si="2"/>
        <v>23</v>
      </c>
      <c r="K7" s="63"/>
    </row>
    <row r="8" spans="1:11" ht="24" customHeight="1">
      <c r="A8" s="20" t="s">
        <v>280</v>
      </c>
      <c r="B8" s="126">
        <v>1</v>
      </c>
      <c r="C8" s="21" t="s">
        <v>52</v>
      </c>
      <c r="D8" s="7">
        <v>6</v>
      </c>
      <c r="E8" s="7">
        <v>6</v>
      </c>
      <c r="F8" s="193">
        <f t="shared" si="0"/>
        <v>12</v>
      </c>
      <c r="G8" s="7">
        <v>5</v>
      </c>
      <c r="H8" s="193">
        <f t="shared" si="1"/>
        <v>17</v>
      </c>
      <c r="I8" s="7">
        <v>6</v>
      </c>
      <c r="J8" s="7">
        <f t="shared" si="2"/>
        <v>23</v>
      </c>
      <c r="K8" s="63"/>
    </row>
    <row r="9" spans="1:11" ht="24" customHeight="1">
      <c r="A9" s="20" t="s">
        <v>288</v>
      </c>
      <c r="B9" s="126">
        <v>1</v>
      </c>
      <c r="C9" s="21" t="s">
        <v>9</v>
      </c>
      <c r="D9" s="7">
        <v>6</v>
      </c>
      <c r="E9" s="7">
        <v>6</v>
      </c>
      <c r="F9" s="193">
        <f t="shared" si="0"/>
        <v>12</v>
      </c>
      <c r="G9" s="7">
        <v>5</v>
      </c>
      <c r="H9" s="193">
        <f t="shared" si="1"/>
        <v>17</v>
      </c>
      <c r="I9" s="7">
        <v>6</v>
      </c>
      <c r="J9" s="7">
        <f t="shared" si="2"/>
        <v>23</v>
      </c>
      <c r="K9" s="63"/>
    </row>
    <row r="10" spans="1:11" ht="24" customHeight="1">
      <c r="A10" s="20" t="s">
        <v>282</v>
      </c>
      <c r="B10" s="126">
        <v>1</v>
      </c>
      <c r="C10" s="21" t="s">
        <v>10</v>
      </c>
      <c r="D10" s="7">
        <v>6</v>
      </c>
      <c r="E10" s="7">
        <v>6</v>
      </c>
      <c r="F10" s="193">
        <f t="shared" si="0"/>
        <v>12</v>
      </c>
      <c r="G10" s="7">
        <v>6</v>
      </c>
      <c r="H10" s="193">
        <f t="shared" si="1"/>
        <v>18</v>
      </c>
      <c r="I10" s="7">
        <v>5</v>
      </c>
      <c r="J10" s="7">
        <f t="shared" si="2"/>
        <v>23</v>
      </c>
      <c r="K10" s="63"/>
    </row>
    <row r="11" spans="1:11" ht="24" customHeight="1">
      <c r="A11" s="20" t="s">
        <v>285</v>
      </c>
      <c r="B11" s="126">
        <v>1</v>
      </c>
      <c r="C11" s="21" t="s">
        <v>11</v>
      </c>
      <c r="D11" s="7">
        <v>6</v>
      </c>
      <c r="E11" s="7">
        <v>5</v>
      </c>
      <c r="F11" s="193">
        <f t="shared" si="0"/>
        <v>11</v>
      </c>
      <c r="G11" s="7">
        <v>6</v>
      </c>
      <c r="H11" s="193">
        <f t="shared" si="1"/>
        <v>17</v>
      </c>
      <c r="I11" s="7">
        <v>5</v>
      </c>
      <c r="J11" s="7">
        <f t="shared" si="2"/>
        <v>22</v>
      </c>
      <c r="K11" s="63"/>
    </row>
    <row r="12" spans="1:11" ht="24" customHeight="1">
      <c r="A12" s="20" t="s">
        <v>283</v>
      </c>
      <c r="B12" s="126">
        <v>1</v>
      </c>
      <c r="C12" s="21" t="s">
        <v>3</v>
      </c>
      <c r="D12" s="7">
        <v>5</v>
      </c>
      <c r="E12" s="7">
        <v>6</v>
      </c>
      <c r="F12" s="193">
        <f t="shared" si="0"/>
        <v>11</v>
      </c>
      <c r="G12" s="7">
        <v>4</v>
      </c>
      <c r="H12" s="193">
        <f t="shared" si="1"/>
        <v>15</v>
      </c>
      <c r="I12" s="7">
        <v>6</v>
      </c>
      <c r="J12" s="7">
        <f t="shared" si="2"/>
        <v>21</v>
      </c>
      <c r="K12" s="63"/>
    </row>
    <row r="13" spans="1:11" ht="24" customHeight="1">
      <c r="A13" s="80" t="s">
        <v>281</v>
      </c>
      <c r="B13" s="127">
        <v>1</v>
      </c>
      <c r="C13" s="114" t="s">
        <v>9</v>
      </c>
      <c r="D13" s="76">
        <v>6</v>
      </c>
      <c r="E13" s="76">
        <v>6</v>
      </c>
      <c r="F13" s="193">
        <f t="shared" si="0"/>
        <v>12</v>
      </c>
      <c r="G13" s="76">
        <v>3</v>
      </c>
      <c r="H13" s="193">
        <f t="shared" si="1"/>
        <v>15</v>
      </c>
      <c r="I13" s="76">
        <v>4</v>
      </c>
      <c r="J13" s="7">
        <f t="shared" si="2"/>
        <v>19</v>
      </c>
      <c r="K13" s="63"/>
    </row>
    <row r="14" spans="1:11" ht="24" customHeight="1">
      <c r="A14" s="20" t="s">
        <v>286</v>
      </c>
      <c r="B14" s="126">
        <v>1</v>
      </c>
      <c r="C14" s="21" t="s">
        <v>4</v>
      </c>
      <c r="D14" s="7">
        <v>6</v>
      </c>
      <c r="E14" s="7">
        <v>6</v>
      </c>
      <c r="F14" s="193">
        <f t="shared" si="0"/>
        <v>12</v>
      </c>
      <c r="G14" s="7">
        <v>1</v>
      </c>
      <c r="H14" s="193">
        <f t="shared" si="1"/>
        <v>13</v>
      </c>
      <c r="I14" s="7">
        <v>5</v>
      </c>
      <c r="J14" s="7">
        <f t="shared" si="2"/>
        <v>18</v>
      </c>
      <c r="K14" s="63"/>
    </row>
    <row r="15" spans="1:11" ht="24" customHeight="1">
      <c r="A15" s="20" t="s">
        <v>161</v>
      </c>
      <c r="B15" s="126">
        <v>1</v>
      </c>
      <c r="C15" s="21" t="s">
        <v>7</v>
      </c>
      <c r="D15" s="7">
        <v>6</v>
      </c>
      <c r="E15" s="7">
        <v>6</v>
      </c>
      <c r="F15" s="193">
        <f t="shared" si="0"/>
        <v>12</v>
      </c>
      <c r="G15" s="7">
        <v>3</v>
      </c>
      <c r="H15" s="193">
        <f t="shared" si="1"/>
        <v>15</v>
      </c>
      <c r="I15" s="7">
        <v>2</v>
      </c>
      <c r="J15" s="7">
        <f t="shared" si="2"/>
        <v>17</v>
      </c>
      <c r="K15" s="63"/>
    </row>
    <row r="16" spans="1:11" ht="24" customHeight="1">
      <c r="A16" s="20" t="s">
        <v>287</v>
      </c>
      <c r="B16" s="126">
        <v>1</v>
      </c>
      <c r="C16" s="21" t="s">
        <v>52</v>
      </c>
      <c r="D16" s="7">
        <v>5</v>
      </c>
      <c r="E16" s="7">
        <v>6</v>
      </c>
      <c r="F16" s="193">
        <f t="shared" si="0"/>
        <v>11</v>
      </c>
      <c r="G16" s="7">
        <v>3</v>
      </c>
      <c r="H16" s="193">
        <f t="shared" si="1"/>
        <v>14</v>
      </c>
      <c r="I16" s="7">
        <v>3</v>
      </c>
      <c r="J16" s="7">
        <f t="shared" si="2"/>
        <v>17</v>
      </c>
      <c r="K16" s="63"/>
    </row>
    <row r="17" spans="1:11" ht="24" customHeight="1">
      <c r="A17" s="20" t="s">
        <v>277</v>
      </c>
      <c r="B17" s="126">
        <v>1</v>
      </c>
      <c r="C17" s="21" t="s">
        <v>11</v>
      </c>
      <c r="D17" s="7">
        <v>5</v>
      </c>
      <c r="E17" s="7">
        <v>6</v>
      </c>
      <c r="F17" s="193">
        <f t="shared" si="0"/>
        <v>11</v>
      </c>
      <c r="G17" s="7">
        <v>6</v>
      </c>
      <c r="H17" s="193">
        <f t="shared" si="1"/>
        <v>17</v>
      </c>
      <c r="I17" s="7"/>
      <c r="J17" s="7">
        <f t="shared" si="2"/>
        <v>17</v>
      </c>
      <c r="K17" s="63"/>
    </row>
    <row r="18" spans="1:11" ht="24" customHeight="1">
      <c r="A18" s="20" t="s">
        <v>289</v>
      </c>
      <c r="B18" s="126">
        <v>1</v>
      </c>
      <c r="C18" s="21" t="s">
        <v>11</v>
      </c>
      <c r="D18" s="7">
        <v>6</v>
      </c>
      <c r="E18" s="7">
        <v>6</v>
      </c>
      <c r="F18" s="193">
        <f t="shared" si="0"/>
        <v>12</v>
      </c>
      <c r="G18" s="7">
        <v>1</v>
      </c>
      <c r="H18" s="193">
        <f t="shared" si="1"/>
        <v>13</v>
      </c>
      <c r="I18" s="7"/>
      <c r="J18" s="7">
        <f t="shared" si="2"/>
        <v>13</v>
      </c>
      <c r="K18" s="63"/>
    </row>
    <row r="19" spans="1:11" ht="24" customHeight="1">
      <c r="A19" s="20" t="s">
        <v>290</v>
      </c>
      <c r="B19" s="126">
        <v>1</v>
      </c>
      <c r="C19" s="21" t="s">
        <v>5</v>
      </c>
      <c r="D19" s="7">
        <v>4</v>
      </c>
      <c r="E19" s="7">
        <v>6</v>
      </c>
      <c r="F19" s="193">
        <f t="shared" si="0"/>
        <v>10</v>
      </c>
      <c r="G19" s="7"/>
      <c r="H19" s="193">
        <f t="shared" si="1"/>
      </c>
      <c r="I19" s="7"/>
      <c r="J19" s="7">
        <f t="shared" si="2"/>
        <v>10</v>
      </c>
      <c r="K19" s="63"/>
    </row>
    <row r="20" spans="1:11" ht="24" customHeight="1">
      <c r="A20" s="20" t="s">
        <v>292</v>
      </c>
      <c r="B20" s="126">
        <v>1</v>
      </c>
      <c r="C20" s="21" t="s">
        <v>5</v>
      </c>
      <c r="D20" s="7">
        <v>4</v>
      </c>
      <c r="E20" s="7">
        <v>5</v>
      </c>
      <c r="F20" s="193">
        <f t="shared" si="0"/>
        <v>9</v>
      </c>
      <c r="G20" s="7">
        <v>1</v>
      </c>
      <c r="H20" s="193">
        <f t="shared" si="1"/>
        <v>10</v>
      </c>
      <c r="I20" s="7"/>
      <c r="J20" s="7">
        <f t="shared" si="2"/>
        <v>10</v>
      </c>
      <c r="K20" s="63"/>
    </row>
    <row r="21" spans="1:10" ht="24" customHeight="1">
      <c r="A21" s="80" t="s">
        <v>291</v>
      </c>
      <c r="B21" s="127">
        <v>1</v>
      </c>
      <c r="C21" s="114" t="s">
        <v>6</v>
      </c>
      <c r="D21" s="7">
        <v>0</v>
      </c>
      <c r="E21" s="7"/>
      <c r="F21" s="193">
        <f t="shared" si="0"/>
      </c>
      <c r="G21" s="7"/>
      <c r="H21" s="193">
        <f t="shared" si="1"/>
      </c>
      <c r="I21" s="7"/>
      <c r="J21" s="7">
        <f t="shared" si="2"/>
        <v>0</v>
      </c>
    </row>
    <row r="22" spans="1:10" ht="24" customHeight="1">
      <c r="A22" s="20" t="s">
        <v>293</v>
      </c>
      <c r="B22" s="126"/>
      <c r="C22" s="21" t="s">
        <v>3</v>
      </c>
      <c r="D22" s="7"/>
      <c r="E22" s="7"/>
      <c r="F22" s="193">
        <f t="shared" si="0"/>
      </c>
      <c r="G22" s="7"/>
      <c r="H22" s="193">
        <f t="shared" si="1"/>
      </c>
      <c r="I22" s="7"/>
      <c r="J22" s="7">
        <f t="shared" si="2"/>
      </c>
    </row>
    <row r="23" spans="1:10" ht="24" customHeight="1">
      <c r="A23" s="20" t="s">
        <v>275</v>
      </c>
      <c r="B23" s="126"/>
      <c r="C23" s="21" t="s">
        <v>46</v>
      </c>
      <c r="D23" s="7"/>
      <c r="E23" s="7"/>
      <c r="F23" s="193">
        <f t="shared" si="0"/>
      </c>
      <c r="G23" s="7"/>
      <c r="H23" s="193">
        <f t="shared" si="1"/>
      </c>
      <c r="I23" s="7"/>
      <c r="J23" s="7">
        <f t="shared" si="2"/>
      </c>
    </row>
    <row r="24" spans="1:10" ht="24" customHeight="1">
      <c r="A24" s="20" t="s">
        <v>295</v>
      </c>
      <c r="B24" s="126"/>
      <c r="C24" s="21" t="s">
        <v>8</v>
      </c>
      <c r="D24" s="7"/>
      <c r="E24" s="7"/>
      <c r="F24" s="193">
        <f t="shared" si="0"/>
      </c>
      <c r="G24" s="7"/>
      <c r="H24" s="193">
        <f t="shared" si="1"/>
      </c>
      <c r="I24" s="7"/>
      <c r="J24" s="7">
        <f t="shared" si="2"/>
      </c>
    </row>
    <row r="25" spans="1:10" ht="24" customHeight="1">
      <c r="A25" s="26"/>
      <c r="B25" s="126"/>
      <c r="C25" s="114"/>
      <c r="D25" s="87"/>
      <c r="E25" s="87"/>
      <c r="F25" s="193">
        <f t="shared" si="0"/>
      </c>
      <c r="G25" s="87"/>
      <c r="H25" s="193">
        <f t="shared" si="1"/>
      </c>
      <c r="I25" s="87"/>
      <c r="J25" s="7">
        <f t="shared" si="2"/>
      </c>
    </row>
    <row r="26" spans="1:10" ht="24" customHeight="1" hidden="1" thickTop="1">
      <c r="A26" s="124"/>
      <c r="B26" s="186"/>
      <c r="C26" s="124"/>
      <c r="D26" s="124"/>
      <c r="E26" s="124"/>
      <c r="F26" s="124"/>
      <c r="G26" s="124"/>
      <c r="H26" s="124"/>
      <c r="I26" s="124"/>
      <c r="J26" s="129"/>
    </row>
    <row r="27" spans="1:10" ht="24" customHeight="1">
      <c r="A27" s="128" t="s">
        <v>191</v>
      </c>
      <c r="B27" s="214">
        <f>SUM(B3:B25)</f>
        <v>19</v>
      </c>
      <c r="C27" s="214"/>
      <c r="D27" s="213" t="s">
        <v>188</v>
      </c>
      <c r="E27" s="213"/>
      <c r="F27" s="213"/>
      <c r="G27" s="213"/>
      <c r="H27" s="213"/>
      <c r="I27" s="213"/>
      <c r="J27" s="213"/>
    </row>
    <row r="28" ht="24" customHeight="1"/>
    <row r="29" ht="24" customHeight="1"/>
    <row r="30" ht="24" customHeight="1"/>
    <row r="31" ht="24" customHeight="1"/>
    <row r="32" ht="24" customHeight="1"/>
  </sheetData>
  <sheetProtection/>
  <mergeCells count="3">
    <mergeCell ref="A1:J1"/>
    <mergeCell ref="D27:J27"/>
    <mergeCell ref="B27:C27"/>
  </mergeCells>
  <printOptions/>
  <pageMargins left="0.3937007874015748" right="0" top="0.984251968503937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J2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7.7109375" style="45" customWidth="1"/>
    <col min="2" max="2" width="21.421875" style="45" customWidth="1"/>
    <col min="3" max="8" width="5.7109375" style="45" customWidth="1"/>
    <col min="9" max="9" width="6.7109375" style="45" customWidth="1"/>
    <col min="10" max="10" width="6.7109375" style="116" customWidth="1"/>
    <col min="11" max="16384" width="9.140625" style="45" customWidth="1"/>
  </cols>
  <sheetData>
    <row r="1" spans="1:10" ht="34.5" customHeight="1" thickBot="1" thickTop="1">
      <c r="A1" s="208" t="s">
        <v>353</v>
      </c>
      <c r="B1" s="211"/>
      <c r="C1" s="211"/>
      <c r="D1" s="211"/>
      <c r="E1" s="211"/>
      <c r="F1" s="211"/>
      <c r="G1" s="211"/>
      <c r="H1" s="211"/>
      <c r="I1" s="212"/>
      <c r="J1" s="71"/>
    </row>
    <row r="2" spans="1:10" ht="24" customHeight="1" thickBot="1" thickTop="1">
      <c r="A2" s="22" t="s">
        <v>0</v>
      </c>
      <c r="B2" s="22" t="s">
        <v>1</v>
      </c>
      <c r="C2" s="30">
        <f>1</f>
        <v>1</v>
      </c>
      <c r="D2" s="30">
        <v>2</v>
      </c>
      <c r="E2" s="30" t="s">
        <v>33</v>
      </c>
      <c r="F2" s="30">
        <v>3</v>
      </c>
      <c r="G2" s="30" t="s">
        <v>33</v>
      </c>
      <c r="H2" s="30">
        <v>4</v>
      </c>
      <c r="I2" s="33" t="s">
        <v>33</v>
      </c>
      <c r="J2" s="63"/>
    </row>
    <row r="3" spans="1:10" s="74" customFormat="1" ht="24" customHeight="1" thickBot="1" thickTop="1">
      <c r="A3" s="72" t="s">
        <v>100</v>
      </c>
      <c r="B3" s="73" t="s">
        <v>194</v>
      </c>
      <c r="C3" s="7">
        <v>5</v>
      </c>
      <c r="D3" s="7">
        <v>6</v>
      </c>
      <c r="E3" s="194">
        <f aca="true" t="shared" si="0" ref="E3:E16">IF(AND(C3&lt;&gt;"")*(D3&lt;&gt;""),C3+D3,"")</f>
        <v>11</v>
      </c>
      <c r="F3" s="179">
        <v>6</v>
      </c>
      <c r="G3" s="195">
        <f aca="true" t="shared" si="1" ref="G3:G16">IF(AND(E3&lt;&gt;"")*(F3&lt;&gt;""),E3+F3,"")</f>
        <v>17</v>
      </c>
      <c r="H3" s="32">
        <v>6</v>
      </c>
      <c r="I3" s="33">
        <f>IF(A3="","",C3+D3+F3+H3)</f>
        <v>23</v>
      </c>
      <c r="J3" s="205" t="s">
        <v>400</v>
      </c>
    </row>
    <row r="4" spans="1:10" ht="24" customHeight="1" thickBot="1" thickTop="1">
      <c r="A4" s="75" t="s">
        <v>345</v>
      </c>
      <c r="B4" s="21" t="s">
        <v>52</v>
      </c>
      <c r="C4" s="76">
        <v>1</v>
      </c>
      <c r="D4" s="76">
        <v>3</v>
      </c>
      <c r="E4" s="194">
        <f t="shared" si="0"/>
        <v>4</v>
      </c>
      <c r="F4" s="179">
        <v>5</v>
      </c>
      <c r="G4" s="195">
        <f t="shared" si="1"/>
        <v>9</v>
      </c>
      <c r="H4" s="77">
        <v>4</v>
      </c>
      <c r="I4" s="33">
        <f>IF(A4="","",C4+D4+F4+H4)</f>
        <v>13</v>
      </c>
      <c r="J4" s="63"/>
    </row>
    <row r="5" spans="1:10" ht="24" customHeight="1" thickBot="1" thickTop="1">
      <c r="A5" s="72" t="s">
        <v>98</v>
      </c>
      <c r="B5" s="73" t="s">
        <v>99</v>
      </c>
      <c r="C5" s="7"/>
      <c r="D5" s="7"/>
      <c r="E5" s="194">
        <f t="shared" si="0"/>
      </c>
      <c r="F5" s="179"/>
      <c r="G5" s="195">
        <f t="shared" si="1"/>
      </c>
      <c r="H5" s="141"/>
      <c r="I5" s="33">
        <f>IF(A5="","",C5+D5+F5+H5)</f>
        <v>0</v>
      </c>
      <c r="J5" s="85"/>
    </row>
    <row r="6" spans="1:10" ht="24" customHeight="1" thickBot="1" thickTop="1">
      <c r="A6" s="72" t="s">
        <v>193</v>
      </c>
      <c r="B6" s="73" t="s">
        <v>99</v>
      </c>
      <c r="C6" s="7"/>
      <c r="D6" s="7"/>
      <c r="E6" s="194">
        <f t="shared" si="0"/>
      </c>
      <c r="F6" s="179"/>
      <c r="G6" s="195">
        <f t="shared" si="1"/>
      </c>
      <c r="H6" s="32"/>
      <c r="I6" s="33">
        <f>IF(A6="","",C6+D6+F6+H6)</f>
        <v>0</v>
      </c>
      <c r="J6" s="63"/>
    </row>
    <row r="7" spans="1:10" ht="24" customHeight="1" thickBot="1" thickTop="1">
      <c r="A7" s="72" t="s">
        <v>192</v>
      </c>
      <c r="B7" s="73" t="s">
        <v>99</v>
      </c>
      <c r="C7" s="76"/>
      <c r="D7" s="76"/>
      <c r="E7" s="194">
        <f t="shared" si="0"/>
      </c>
      <c r="F7" s="179"/>
      <c r="G7" s="195">
        <f t="shared" si="1"/>
      </c>
      <c r="H7" s="77"/>
      <c r="I7" s="33">
        <f>IF(A7="","",C7+D7+F7+H7)</f>
        <v>0</v>
      </c>
      <c r="J7" s="69"/>
    </row>
    <row r="8" spans="1:10" ht="24" customHeight="1" thickBot="1" thickTop="1">
      <c r="A8" s="72"/>
      <c r="B8" s="73"/>
      <c r="C8" s="7"/>
      <c r="D8" s="7"/>
      <c r="E8" s="194">
        <f t="shared" si="0"/>
      </c>
      <c r="F8" s="179"/>
      <c r="G8" s="195">
        <f t="shared" si="1"/>
      </c>
      <c r="H8" s="32"/>
      <c r="I8" s="33"/>
      <c r="J8" s="69"/>
    </row>
    <row r="9" spans="1:10" ht="24" customHeight="1" thickBot="1" thickTop="1">
      <c r="A9" s="78"/>
      <c r="B9" s="73"/>
      <c r="C9" s="7"/>
      <c r="D9" s="7"/>
      <c r="E9" s="194">
        <f t="shared" si="0"/>
      </c>
      <c r="F9" s="179"/>
      <c r="G9" s="195">
        <f t="shared" si="1"/>
      </c>
      <c r="H9" s="32"/>
      <c r="I9" s="33"/>
      <c r="J9" s="69"/>
    </row>
    <row r="10" spans="1:10" ht="24" customHeight="1" thickBot="1" thickTop="1">
      <c r="A10" s="75"/>
      <c r="B10" s="73"/>
      <c r="C10" s="131"/>
      <c r="D10" s="131"/>
      <c r="E10" s="194">
        <f t="shared" si="0"/>
      </c>
      <c r="F10" s="179"/>
      <c r="G10" s="195">
        <f t="shared" si="1"/>
      </c>
      <c r="H10" s="132"/>
      <c r="I10" s="33"/>
      <c r="J10" s="69"/>
    </row>
    <row r="11" spans="1:10" ht="24" customHeight="1" thickBot="1" thickTop="1">
      <c r="A11" s="87"/>
      <c r="B11" s="87"/>
      <c r="C11" s="7"/>
      <c r="D11" s="7"/>
      <c r="E11" s="194">
        <f t="shared" si="0"/>
      </c>
      <c r="F11" s="179"/>
      <c r="G11" s="195">
        <f t="shared" si="1"/>
      </c>
      <c r="H11" s="32"/>
      <c r="I11" s="33"/>
      <c r="J11" s="63"/>
    </row>
    <row r="12" spans="1:10" ht="24" customHeight="1" thickBot="1" thickTop="1">
      <c r="A12" s="72"/>
      <c r="B12" s="73"/>
      <c r="C12" s="7"/>
      <c r="D12" s="7"/>
      <c r="E12" s="194">
        <f t="shared" si="0"/>
      </c>
      <c r="F12" s="179"/>
      <c r="G12" s="195">
        <f t="shared" si="1"/>
      </c>
      <c r="H12" s="32"/>
      <c r="I12" s="33"/>
      <c r="J12" s="63"/>
    </row>
    <row r="13" spans="1:10" ht="24" customHeight="1" thickBot="1" thickTop="1">
      <c r="A13" s="72"/>
      <c r="B13" s="73"/>
      <c r="C13" s="7"/>
      <c r="D13" s="7"/>
      <c r="E13" s="194">
        <f t="shared" si="0"/>
      </c>
      <c r="F13" s="179"/>
      <c r="G13" s="195">
        <f t="shared" si="1"/>
      </c>
      <c r="H13" s="32"/>
      <c r="I13" s="33"/>
      <c r="J13" s="63"/>
    </row>
    <row r="14" spans="1:10" ht="24" customHeight="1" thickBot="1" thickTop="1">
      <c r="A14" s="75"/>
      <c r="B14" s="27"/>
      <c r="C14" s="76"/>
      <c r="D14" s="76"/>
      <c r="E14" s="194">
        <f t="shared" si="0"/>
      </c>
      <c r="F14" s="179"/>
      <c r="G14" s="195">
        <f t="shared" si="1"/>
      </c>
      <c r="H14" s="77"/>
      <c r="I14" s="33"/>
      <c r="J14" s="63"/>
    </row>
    <row r="15" spans="1:10" ht="24" customHeight="1" thickBot="1" thickTop="1">
      <c r="A15" s="75"/>
      <c r="B15" s="27"/>
      <c r="C15" s="76"/>
      <c r="D15" s="76"/>
      <c r="E15" s="194">
        <f t="shared" si="0"/>
      </c>
      <c r="F15" s="179"/>
      <c r="G15" s="195">
        <f t="shared" si="1"/>
      </c>
      <c r="H15" s="77"/>
      <c r="I15" s="33"/>
      <c r="J15" s="63"/>
    </row>
    <row r="16" spans="1:10" ht="24" customHeight="1" thickBot="1" thickTop="1">
      <c r="A16" s="72"/>
      <c r="B16" s="21"/>
      <c r="C16" s="7"/>
      <c r="D16" s="7"/>
      <c r="E16" s="194">
        <f t="shared" si="0"/>
      </c>
      <c r="F16" s="179"/>
      <c r="G16" s="195">
        <f t="shared" si="1"/>
      </c>
      <c r="H16" s="32"/>
      <c r="I16" s="33"/>
      <c r="J16" s="63"/>
    </row>
    <row r="17" ht="24" thickTop="1"/>
    <row r="19" spans="1:9" ht="23.25">
      <c r="A19" s="215" t="s">
        <v>84</v>
      </c>
      <c r="B19" s="215"/>
      <c r="C19" s="215"/>
      <c r="D19" s="215"/>
      <c r="E19" s="215"/>
      <c r="F19" s="215"/>
      <c r="G19" s="215"/>
      <c r="H19" s="215"/>
      <c r="I19" s="215"/>
    </row>
    <row r="20" spans="1:9" ht="23.25">
      <c r="A20" s="215" t="s">
        <v>85</v>
      </c>
      <c r="B20" s="215"/>
      <c r="C20" s="215"/>
      <c r="D20" s="215"/>
      <c r="E20" s="215"/>
      <c r="F20" s="215"/>
      <c r="G20" s="215"/>
      <c r="H20" s="215"/>
      <c r="I20" s="215"/>
    </row>
    <row r="21" spans="1:9" ht="23.25">
      <c r="A21" s="215" t="s">
        <v>83</v>
      </c>
      <c r="B21" s="215"/>
      <c r="C21" s="215"/>
      <c r="D21" s="215"/>
      <c r="E21" s="215"/>
      <c r="F21" s="215"/>
      <c r="G21" s="215"/>
      <c r="H21" s="215"/>
      <c r="I21" s="215"/>
    </row>
  </sheetData>
  <sheetProtection/>
  <mergeCells count="4">
    <mergeCell ref="A1:I1"/>
    <mergeCell ref="A19:I19"/>
    <mergeCell ref="A20:I20"/>
    <mergeCell ref="A21:I21"/>
  </mergeCells>
  <printOptions/>
  <pageMargins left="0.3937007874015748" right="0" top="0.984251968503937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K2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7.7109375" style="45" customWidth="1"/>
    <col min="2" max="2" width="5.7109375" style="45" customWidth="1"/>
    <col min="3" max="3" width="20.7109375" style="45" customWidth="1"/>
    <col min="4" max="9" width="5.7109375" style="45" customWidth="1"/>
    <col min="10" max="10" width="6.7109375" style="45" customWidth="1"/>
    <col min="11" max="11" width="6.28125" style="64" customWidth="1"/>
    <col min="12" max="16384" width="9.140625" style="45" customWidth="1"/>
  </cols>
  <sheetData>
    <row r="1" spans="1:10" ht="34.5" thickBot="1" thickTop="1">
      <c r="A1" s="216" t="s">
        <v>354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24.75" thickBot="1" thickTop="1">
      <c r="A2" s="22" t="s">
        <v>0</v>
      </c>
      <c r="B2" s="113">
        <v>1</v>
      </c>
      <c r="C2" s="22" t="s">
        <v>1</v>
      </c>
      <c r="D2" s="30">
        <f>1</f>
        <v>1</v>
      </c>
      <c r="E2" s="30">
        <v>2</v>
      </c>
      <c r="F2" s="30" t="s">
        <v>33</v>
      </c>
      <c r="G2" s="30">
        <v>3</v>
      </c>
      <c r="H2" s="34" t="s">
        <v>33</v>
      </c>
      <c r="I2" s="34">
        <v>4</v>
      </c>
      <c r="J2" s="31" t="s">
        <v>2</v>
      </c>
    </row>
    <row r="3" spans="1:11" s="74" customFormat="1" ht="24" thickTop="1">
      <c r="A3" s="20" t="s">
        <v>68</v>
      </c>
      <c r="B3" s="126">
        <v>1</v>
      </c>
      <c r="C3" s="83" t="s">
        <v>19</v>
      </c>
      <c r="D3" s="8">
        <v>6</v>
      </c>
      <c r="E3" s="8">
        <v>6</v>
      </c>
      <c r="F3" s="193">
        <f>IF(AND(D3&lt;&gt;"")*(E3&lt;&gt;""),D3+E3,"")</f>
        <v>12</v>
      </c>
      <c r="G3" s="7">
        <v>6</v>
      </c>
      <c r="H3" s="193">
        <f>IF(AND(F3&lt;&gt;"")*(G3&lt;&gt;""),F3+G3,"")</f>
        <v>18</v>
      </c>
      <c r="I3" s="8">
        <v>6</v>
      </c>
      <c r="J3" s="8">
        <f>IF(B3="","",D3+E3+G3+I3)+0.03</f>
        <v>24.03</v>
      </c>
      <c r="K3" s="64" t="s">
        <v>401</v>
      </c>
    </row>
    <row r="4" spans="1:11" ht="23.25">
      <c r="A4" s="20" t="s">
        <v>56</v>
      </c>
      <c r="B4" s="126">
        <v>1</v>
      </c>
      <c r="C4" s="83" t="s">
        <v>23</v>
      </c>
      <c r="D4" s="8">
        <v>6</v>
      </c>
      <c r="E4" s="8">
        <v>6</v>
      </c>
      <c r="F4" s="193">
        <f>IF(AND(D4&lt;&gt;"")*(E4&lt;&gt;""),D4+E4,"")</f>
        <v>12</v>
      </c>
      <c r="G4" s="7">
        <v>6</v>
      </c>
      <c r="H4" s="193">
        <f>IF(AND(F4&lt;&gt;"")*(G4&lt;&gt;""),F4+G4,"")</f>
        <v>18</v>
      </c>
      <c r="I4" s="8">
        <v>6</v>
      </c>
      <c r="J4" s="8">
        <f>IF(B4="","",D4+E4+G4+I4)+0.02</f>
        <v>24.02</v>
      </c>
      <c r="K4" s="86" t="s">
        <v>402</v>
      </c>
    </row>
    <row r="5" spans="1:11" ht="23.25">
      <c r="A5" s="80" t="s">
        <v>92</v>
      </c>
      <c r="B5" s="127">
        <v>1</v>
      </c>
      <c r="C5" s="83" t="s">
        <v>6</v>
      </c>
      <c r="D5" s="61">
        <v>6</v>
      </c>
      <c r="E5" s="61">
        <v>6</v>
      </c>
      <c r="F5" s="193">
        <f>IF(AND(D5&lt;&gt;"")*(E5&lt;&gt;""),D5+E5,"")</f>
        <v>12</v>
      </c>
      <c r="G5" s="7">
        <v>6</v>
      </c>
      <c r="H5" s="193">
        <f>IF(AND(F5&lt;&gt;"")*(G5&lt;&gt;""),F5+G5,"")</f>
        <v>18</v>
      </c>
      <c r="I5" s="61">
        <v>6</v>
      </c>
      <c r="J5" s="8">
        <f aca="true" t="shared" si="0" ref="J5:J24">IF(B5="","",D5+E5+G5+I5)</f>
        <v>24</v>
      </c>
      <c r="K5" s="86" t="s">
        <v>403</v>
      </c>
    </row>
    <row r="6" spans="1:10" ht="23.25">
      <c r="A6" s="20" t="s">
        <v>59</v>
      </c>
      <c r="B6" s="126">
        <v>1</v>
      </c>
      <c r="C6" s="83" t="s">
        <v>6</v>
      </c>
      <c r="D6" s="8">
        <v>6</v>
      </c>
      <c r="E6" s="8">
        <v>6</v>
      </c>
      <c r="F6" s="193">
        <f>IF(AND(D6&lt;&gt;"")*(E6&lt;&gt;""),D6+E6,"")</f>
        <v>12</v>
      </c>
      <c r="G6" s="7">
        <v>5</v>
      </c>
      <c r="H6" s="193">
        <f>IF(AND(F6&lt;&gt;"")*(G6&lt;&gt;""),F6+G6,"")</f>
        <v>17</v>
      </c>
      <c r="I6" s="8">
        <v>6</v>
      </c>
      <c r="J6" s="8">
        <f t="shared" si="0"/>
        <v>23</v>
      </c>
    </row>
    <row r="7" spans="1:10" ht="23.25">
      <c r="A7" s="20" t="s">
        <v>93</v>
      </c>
      <c r="B7" s="126">
        <v>1</v>
      </c>
      <c r="C7" s="83" t="s">
        <v>23</v>
      </c>
      <c r="D7" s="8">
        <v>6</v>
      </c>
      <c r="E7" s="8">
        <v>6</v>
      </c>
      <c r="F7" s="193">
        <f>IF(AND(D7&lt;&gt;"")*(E7&lt;&gt;""),D7+E7,"")</f>
        <v>12</v>
      </c>
      <c r="G7" s="7">
        <v>5</v>
      </c>
      <c r="H7" s="193">
        <f>IF(AND(F7&lt;&gt;"")*(G7&lt;&gt;""),F7+G7,"")</f>
        <v>17</v>
      </c>
      <c r="I7" s="8">
        <v>6</v>
      </c>
      <c r="J7" s="8">
        <f t="shared" si="0"/>
        <v>23</v>
      </c>
    </row>
    <row r="8" spans="1:11" ht="23.25">
      <c r="A8" s="20" t="s">
        <v>368</v>
      </c>
      <c r="B8" s="126">
        <v>1</v>
      </c>
      <c r="C8" s="83" t="s">
        <v>23</v>
      </c>
      <c r="D8" s="8">
        <v>6</v>
      </c>
      <c r="E8" s="8">
        <v>5</v>
      </c>
      <c r="F8" s="193"/>
      <c r="G8" s="7">
        <v>6</v>
      </c>
      <c r="H8" s="193"/>
      <c r="I8" s="8">
        <v>6</v>
      </c>
      <c r="J8" s="8">
        <f t="shared" si="0"/>
        <v>23</v>
      </c>
      <c r="K8" s="117"/>
    </row>
    <row r="9" spans="1:10" ht="23.25">
      <c r="A9" s="20" t="s">
        <v>342</v>
      </c>
      <c r="B9" s="126">
        <v>1</v>
      </c>
      <c r="C9" s="21" t="s">
        <v>21</v>
      </c>
      <c r="D9" s="8">
        <v>5</v>
      </c>
      <c r="E9" s="8">
        <v>6</v>
      </c>
      <c r="F9" s="193">
        <f>IF(AND(D9&lt;&gt;"")*(E9&lt;&gt;""),D9+E9,"")</f>
        <v>11</v>
      </c>
      <c r="G9" s="7">
        <v>6</v>
      </c>
      <c r="H9" s="193">
        <f>IF(AND(F9&lt;&gt;"")*(G9&lt;&gt;""),F9+G9,"")</f>
        <v>17</v>
      </c>
      <c r="I9" s="8">
        <v>5</v>
      </c>
      <c r="J9" s="8">
        <f t="shared" si="0"/>
        <v>22</v>
      </c>
    </row>
    <row r="10" spans="1:10" ht="23.25">
      <c r="A10" s="20" t="s">
        <v>212</v>
      </c>
      <c r="B10" s="126">
        <v>1</v>
      </c>
      <c r="C10" s="83" t="s">
        <v>16</v>
      </c>
      <c r="D10" s="8">
        <v>6</v>
      </c>
      <c r="E10" s="8">
        <v>5</v>
      </c>
      <c r="F10" s="193">
        <f>IF(AND(D10&lt;&gt;"")*(E10&lt;&gt;""),D10+E10,"")</f>
        <v>11</v>
      </c>
      <c r="G10" s="7">
        <v>5</v>
      </c>
      <c r="H10" s="193">
        <f>IF(AND(F10&lt;&gt;"")*(G10&lt;&gt;""),F10+G10,"")</f>
        <v>16</v>
      </c>
      <c r="I10" s="8">
        <v>6</v>
      </c>
      <c r="J10" s="8">
        <f t="shared" si="0"/>
        <v>22</v>
      </c>
    </row>
    <row r="11" spans="1:10" ht="23.25">
      <c r="A11" s="26" t="s">
        <v>57</v>
      </c>
      <c r="B11" s="126">
        <v>1</v>
      </c>
      <c r="C11" s="81" t="s">
        <v>16</v>
      </c>
      <c r="D11" s="61">
        <v>6</v>
      </c>
      <c r="E11" s="61">
        <v>6</v>
      </c>
      <c r="F11" s="193">
        <f>IF(AND(D11&lt;&gt;"")*(E11&lt;&gt;""),D11+E11,"")</f>
        <v>12</v>
      </c>
      <c r="G11" s="7">
        <v>6</v>
      </c>
      <c r="H11" s="193">
        <f>IF(AND(F11&lt;&gt;"")*(G11&lt;&gt;""),F11+G11,"")</f>
        <v>18</v>
      </c>
      <c r="I11" s="61">
        <v>2</v>
      </c>
      <c r="J11" s="8">
        <f t="shared" si="0"/>
        <v>20</v>
      </c>
    </row>
    <row r="12" spans="1:10" ht="23.25">
      <c r="A12" s="20" t="s">
        <v>178</v>
      </c>
      <c r="B12" s="126">
        <v>1</v>
      </c>
      <c r="C12" s="83" t="s">
        <v>19</v>
      </c>
      <c r="D12" s="8">
        <v>6</v>
      </c>
      <c r="E12" s="8">
        <v>6</v>
      </c>
      <c r="F12" s="193">
        <f>IF(AND(D12&lt;&gt;"")*(E12&lt;&gt;""),D12+E12,"")</f>
        <v>12</v>
      </c>
      <c r="G12" s="7">
        <v>2</v>
      </c>
      <c r="H12" s="193">
        <f>IF(AND(F12&lt;&gt;"")*(G12&lt;&gt;""),F12+G12,"")</f>
        <v>14</v>
      </c>
      <c r="I12" s="8">
        <v>6</v>
      </c>
      <c r="J12" s="8">
        <f t="shared" si="0"/>
        <v>20</v>
      </c>
    </row>
    <row r="13" spans="1:11" ht="23.25">
      <c r="A13" s="20" t="s">
        <v>55</v>
      </c>
      <c r="B13" s="126">
        <v>1</v>
      </c>
      <c r="C13" s="83" t="s">
        <v>4</v>
      </c>
      <c r="D13" s="8">
        <v>6</v>
      </c>
      <c r="E13" s="8">
        <v>3</v>
      </c>
      <c r="F13" s="193">
        <f>IF(AND(D13&lt;&gt;"")*(E13&lt;&gt;""),D13+E13,"")</f>
        <v>9</v>
      </c>
      <c r="G13" s="7">
        <v>2</v>
      </c>
      <c r="H13" s="193">
        <f>IF(AND(F13&lt;&gt;"")*(G13&lt;&gt;""),F13+G13,"")</f>
        <v>11</v>
      </c>
      <c r="I13" s="8">
        <v>5</v>
      </c>
      <c r="J13" s="8">
        <f t="shared" si="0"/>
        <v>16</v>
      </c>
      <c r="K13" s="202"/>
    </row>
    <row r="14" spans="1:10" ht="23.25">
      <c r="A14" s="20" t="s">
        <v>370</v>
      </c>
      <c r="B14" s="126">
        <v>1</v>
      </c>
      <c r="C14" s="83" t="s">
        <v>6</v>
      </c>
      <c r="D14" s="8">
        <v>5</v>
      </c>
      <c r="E14" s="8">
        <v>3</v>
      </c>
      <c r="F14" s="193"/>
      <c r="G14" s="7">
        <v>1</v>
      </c>
      <c r="H14" s="193"/>
      <c r="I14" s="8">
        <v>6</v>
      </c>
      <c r="J14" s="8">
        <f t="shared" si="0"/>
        <v>15</v>
      </c>
    </row>
    <row r="15" spans="1:11" ht="23.25">
      <c r="A15" s="20" t="s">
        <v>298</v>
      </c>
      <c r="B15" s="126">
        <v>1</v>
      </c>
      <c r="C15" s="21" t="s">
        <v>16</v>
      </c>
      <c r="D15" s="8">
        <v>6</v>
      </c>
      <c r="E15" s="8">
        <v>5</v>
      </c>
      <c r="F15" s="193">
        <f>IF(AND(D15&lt;&gt;"")*(E15&lt;&gt;""),D15+E15,"")</f>
        <v>11</v>
      </c>
      <c r="G15" s="7">
        <v>2</v>
      </c>
      <c r="H15" s="193">
        <f>IF(AND(F15&lt;&gt;"")*(G15&lt;&gt;""),F15+G15,"")</f>
        <v>13</v>
      </c>
      <c r="I15" s="8">
        <v>1</v>
      </c>
      <c r="J15" s="8">
        <f t="shared" si="0"/>
        <v>14</v>
      </c>
      <c r="K15" s="86"/>
    </row>
    <row r="16" spans="1:11" ht="23.25">
      <c r="A16" s="20" t="s">
        <v>369</v>
      </c>
      <c r="B16" s="126">
        <v>1</v>
      </c>
      <c r="C16" s="83" t="s">
        <v>23</v>
      </c>
      <c r="D16" s="8">
        <v>6</v>
      </c>
      <c r="E16" s="8">
        <v>5</v>
      </c>
      <c r="F16" s="193"/>
      <c r="G16" s="7">
        <v>3</v>
      </c>
      <c r="H16" s="193"/>
      <c r="I16" s="8"/>
      <c r="J16" s="8">
        <f t="shared" si="0"/>
        <v>14</v>
      </c>
      <c r="K16" s="118"/>
    </row>
    <row r="17" spans="1:10" ht="23.25">
      <c r="A17" s="20" t="s">
        <v>367</v>
      </c>
      <c r="B17" s="126">
        <v>1</v>
      </c>
      <c r="C17" s="21" t="s">
        <v>16</v>
      </c>
      <c r="D17" s="8">
        <v>3</v>
      </c>
      <c r="E17" s="8">
        <v>4</v>
      </c>
      <c r="F17" s="193"/>
      <c r="G17" s="7">
        <v>0</v>
      </c>
      <c r="H17" s="193"/>
      <c r="I17" s="8">
        <v>6</v>
      </c>
      <c r="J17" s="8">
        <f t="shared" si="0"/>
        <v>13</v>
      </c>
    </row>
    <row r="18" spans="1:11" ht="23.25">
      <c r="A18" s="20" t="s">
        <v>101</v>
      </c>
      <c r="B18" s="126">
        <v>1</v>
      </c>
      <c r="C18" s="83" t="s">
        <v>23</v>
      </c>
      <c r="D18" s="8">
        <v>6</v>
      </c>
      <c r="E18" s="8"/>
      <c r="F18" s="193">
        <f aca="true" t="shared" si="1" ref="F18:F24">IF(AND(D18&lt;&gt;"")*(E18&lt;&gt;""),D18+E18,"")</f>
      </c>
      <c r="G18" s="7">
        <v>3</v>
      </c>
      <c r="H18" s="193">
        <f aca="true" t="shared" si="2" ref="H18:H24">IF(AND(F18&lt;&gt;"")*(G18&lt;&gt;""),F18+G18,"")</f>
      </c>
      <c r="I18" s="8"/>
      <c r="J18" s="8">
        <f t="shared" si="0"/>
        <v>9</v>
      </c>
      <c r="K18" s="70"/>
    </row>
    <row r="19" spans="1:11" ht="23.25">
      <c r="A19" s="20" t="s">
        <v>61</v>
      </c>
      <c r="B19" s="126">
        <v>1</v>
      </c>
      <c r="C19" s="83" t="s">
        <v>23</v>
      </c>
      <c r="D19" s="8">
        <v>3</v>
      </c>
      <c r="E19" s="8">
        <v>3</v>
      </c>
      <c r="F19" s="193">
        <f t="shared" si="1"/>
        <v>6</v>
      </c>
      <c r="G19" s="7">
        <v>3</v>
      </c>
      <c r="H19" s="193">
        <f t="shared" si="2"/>
        <v>9</v>
      </c>
      <c r="I19" s="8"/>
      <c r="J19" s="8">
        <f t="shared" si="0"/>
        <v>9</v>
      </c>
      <c r="K19" s="86"/>
    </row>
    <row r="20" spans="1:10" ht="23.25">
      <c r="A20" s="80" t="s">
        <v>58</v>
      </c>
      <c r="B20" s="127">
        <v>1</v>
      </c>
      <c r="C20" s="81" t="s">
        <v>6</v>
      </c>
      <c r="D20" s="61">
        <v>3</v>
      </c>
      <c r="E20" s="61"/>
      <c r="F20" s="193">
        <f t="shared" si="1"/>
      </c>
      <c r="G20" s="7">
        <v>4</v>
      </c>
      <c r="H20" s="193">
        <f t="shared" si="2"/>
      </c>
      <c r="I20" s="61"/>
      <c r="J20" s="8">
        <f t="shared" si="0"/>
        <v>7</v>
      </c>
    </row>
    <row r="21" spans="1:10" ht="23.25">
      <c r="A21" s="20" t="s">
        <v>299</v>
      </c>
      <c r="B21" s="126">
        <v>1</v>
      </c>
      <c r="C21" s="21" t="s">
        <v>82</v>
      </c>
      <c r="D21" s="8">
        <v>4</v>
      </c>
      <c r="E21" s="8"/>
      <c r="F21" s="193">
        <f t="shared" si="1"/>
      </c>
      <c r="G21" s="7"/>
      <c r="H21" s="193">
        <f t="shared" si="2"/>
      </c>
      <c r="I21" s="8"/>
      <c r="J21" s="8">
        <f t="shared" si="0"/>
        <v>4</v>
      </c>
    </row>
    <row r="22" spans="1:10" ht="23.25">
      <c r="A22" s="20" t="s">
        <v>297</v>
      </c>
      <c r="B22" s="126"/>
      <c r="C22" s="21" t="s">
        <v>52</v>
      </c>
      <c r="D22" s="8"/>
      <c r="E22" s="8"/>
      <c r="F22" s="193">
        <f t="shared" si="1"/>
      </c>
      <c r="G22" s="7"/>
      <c r="H22" s="193">
        <f t="shared" si="2"/>
      </c>
      <c r="I22" s="8"/>
      <c r="J22" s="8">
        <f t="shared" si="0"/>
      </c>
    </row>
    <row r="23" spans="1:10" ht="23.25">
      <c r="A23" s="20" t="s">
        <v>211</v>
      </c>
      <c r="B23" s="126"/>
      <c r="C23" s="83" t="s">
        <v>23</v>
      </c>
      <c r="D23" s="8"/>
      <c r="E23" s="8">
        <v>6</v>
      </c>
      <c r="F23" s="193">
        <f t="shared" si="1"/>
      </c>
      <c r="G23" s="7"/>
      <c r="H23" s="193">
        <f t="shared" si="2"/>
      </c>
      <c r="I23" s="8"/>
      <c r="J23" s="8">
        <f t="shared" si="0"/>
      </c>
    </row>
    <row r="24" spans="1:10" ht="23.25">
      <c r="A24" s="20" t="s">
        <v>29</v>
      </c>
      <c r="B24" s="126"/>
      <c r="C24" s="83" t="s">
        <v>23</v>
      </c>
      <c r="D24" s="8"/>
      <c r="E24" s="8">
        <v>0</v>
      </c>
      <c r="F24" s="193">
        <f t="shared" si="1"/>
      </c>
      <c r="G24" s="7">
        <v>1</v>
      </c>
      <c r="H24" s="193">
        <f t="shared" si="2"/>
      </c>
      <c r="I24" s="8"/>
      <c r="J24" s="8">
        <f t="shared" si="0"/>
      </c>
    </row>
    <row r="25" spans="1:10" ht="24" hidden="1" thickTop="1">
      <c r="A25" s="124"/>
      <c r="B25" s="186"/>
      <c r="C25" s="124"/>
      <c r="D25" s="124"/>
      <c r="E25" s="124"/>
      <c r="F25" s="124"/>
      <c r="G25" s="124"/>
      <c r="H25" s="124"/>
      <c r="I25" s="124"/>
      <c r="J25" s="125"/>
    </row>
    <row r="26" spans="1:10" ht="23.25">
      <c r="A26" s="128" t="s">
        <v>191</v>
      </c>
      <c r="B26" s="217">
        <f>SUM(B3:B24)</f>
        <v>19</v>
      </c>
      <c r="C26" s="217"/>
      <c r="D26" s="213" t="s">
        <v>188</v>
      </c>
      <c r="E26" s="213"/>
      <c r="F26" s="213"/>
      <c r="G26" s="213"/>
      <c r="H26" s="213"/>
      <c r="I26" s="213"/>
      <c r="J26" s="213"/>
    </row>
  </sheetData>
  <sheetProtection/>
  <mergeCells count="3">
    <mergeCell ref="A1:J1"/>
    <mergeCell ref="D26:J26"/>
    <mergeCell ref="B26:C26"/>
  </mergeCells>
  <printOptions/>
  <pageMargins left="0.3937007874015748" right="0" top="0.984251968503937" bottom="0.5905511811023623" header="0.5118110236220472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K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27.7109375" style="45" customWidth="1"/>
    <col min="2" max="2" width="5.7109375" style="45" customWidth="1"/>
    <col min="3" max="3" width="20.7109375" style="45" customWidth="1"/>
    <col min="4" max="9" width="5.7109375" style="45" customWidth="1"/>
    <col min="10" max="10" width="6.7109375" style="45" customWidth="1"/>
    <col min="11" max="11" width="6.7109375" style="64" customWidth="1"/>
    <col min="12" max="16384" width="9.140625" style="45" customWidth="1"/>
  </cols>
  <sheetData>
    <row r="1" spans="1:10" ht="34.5" customHeight="1" thickBot="1" thickTop="1">
      <c r="A1" s="216" t="s">
        <v>355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1" ht="19.5" customHeight="1" thickBot="1" thickTop="1">
      <c r="A2" s="22" t="s">
        <v>0</v>
      </c>
      <c r="B2" s="113">
        <v>1</v>
      </c>
      <c r="C2" s="22" t="s">
        <v>1</v>
      </c>
      <c r="D2" s="30">
        <f>1</f>
        <v>1</v>
      </c>
      <c r="E2" s="34">
        <v>2</v>
      </c>
      <c r="F2" s="30" t="s">
        <v>33</v>
      </c>
      <c r="G2" s="50">
        <v>3</v>
      </c>
      <c r="H2" s="30" t="s">
        <v>33</v>
      </c>
      <c r="I2" s="50">
        <v>4</v>
      </c>
      <c r="J2" s="31" t="s">
        <v>2</v>
      </c>
      <c r="K2" s="63"/>
    </row>
    <row r="3" spans="1:11" s="74" customFormat="1" ht="19.5" customHeight="1" thickTop="1">
      <c r="A3" s="26" t="s">
        <v>258</v>
      </c>
      <c r="B3" s="126">
        <v>1</v>
      </c>
      <c r="C3" s="83" t="s">
        <v>19</v>
      </c>
      <c r="D3" s="8">
        <v>6</v>
      </c>
      <c r="E3" s="8">
        <v>6</v>
      </c>
      <c r="F3" s="193">
        <f aca="true" t="shared" si="0" ref="F3:F43">IF(AND(D3&lt;&gt;"")*(E3&lt;&gt;""),D3+E3,"")</f>
        <v>12</v>
      </c>
      <c r="G3" s="7">
        <v>5</v>
      </c>
      <c r="H3" s="193">
        <f aca="true" t="shared" si="1" ref="H3:H43">IF(AND(F3&lt;&gt;"")*(G3&lt;&gt;""),F3+G3,"")</f>
        <v>17</v>
      </c>
      <c r="I3" s="8">
        <v>6</v>
      </c>
      <c r="J3" s="8">
        <f>IF(B3="","",D3+E3+G3+I3)+0.02</f>
        <v>23.02</v>
      </c>
      <c r="K3" s="64" t="s">
        <v>401</v>
      </c>
    </row>
    <row r="4" spans="1:11" ht="19.5" customHeight="1">
      <c r="A4" s="20" t="s">
        <v>214</v>
      </c>
      <c r="B4" s="126">
        <v>1</v>
      </c>
      <c r="C4" s="83" t="s">
        <v>19</v>
      </c>
      <c r="D4" s="8">
        <v>5</v>
      </c>
      <c r="E4" s="8">
        <v>6</v>
      </c>
      <c r="F4" s="193">
        <f t="shared" si="0"/>
        <v>11</v>
      </c>
      <c r="G4" s="7">
        <v>6</v>
      </c>
      <c r="H4" s="193">
        <f t="shared" si="1"/>
        <v>17</v>
      </c>
      <c r="I4" s="8">
        <v>6</v>
      </c>
      <c r="J4" s="8">
        <f>IF(B4="","",D4+E4+G4+I4)+0.01</f>
        <v>23.01</v>
      </c>
      <c r="K4" s="64" t="s">
        <v>402</v>
      </c>
    </row>
    <row r="5" spans="1:11" ht="19.5" customHeight="1">
      <c r="A5" s="26" t="s">
        <v>296</v>
      </c>
      <c r="B5" s="126">
        <v>1</v>
      </c>
      <c r="C5" s="79" t="s">
        <v>6</v>
      </c>
      <c r="D5" s="8">
        <v>5</v>
      </c>
      <c r="E5" s="8">
        <v>6</v>
      </c>
      <c r="F5" s="193">
        <f t="shared" si="0"/>
        <v>11</v>
      </c>
      <c r="G5" s="7">
        <v>6</v>
      </c>
      <c r="H5" s="193">
        <f t="shared" si="1"/>
        <v>17</v>
      </c>
      <c r="I5" s="8">
        <v>6</v>
      </c>
      <c r="J5" s="8">
        <f aca="true" t="shared" si="2" ref="J5:J43">IF(B5="","",D5+E5+G5+I5)</f>
        <v>23</v>
      </c>
      <c r="K5" s="64" t="s">
        <v>403</v>
      </c>
    </row>
    <row r="6" spans="1:10" ht="19.5" customHeight="1">
      <c r="A6" s="20" t="s">
        <v>26</v>
      </c>
      <c r="B6" s="126">
        <v>1</v>
      </c>
      <c r="C6" s="79" t="s">
        <v>6</v>
      </c>
      <c r="D6" s="61">
        <v>6</v>
      </c>
      <c r="E6" s="61">
        <v>5</v>
      </c>
      <c r="F6" s="193">
        <f t="shared" si="0"/>
        <v>11</v>
      </c>
      <c r="G6" s="7">
        <v>5</v>
      </c>
      <c r="H6" s="193">
        <f t="shared" si="1"/>
        <v>16</v>
      </c>
      <c r="I6" s="61">
        <v>6</v>
      </c>
      <c r="J6" s="8">
        <f t="shared" si="2"/>
        <v>22</v>
      </c>
    </row>
    <row r="7" spans="1:11" ht="19.5" customHeight="1">
      <c r="A7" s="20" t="s">
        <v>54</v>
      </c>
      <c r="B7" s="126">
        <v>1</v>
      </c>
      <c r="C7" s="83" t="s">
        <v>6</v>
      </c>
      <c r="D7" s="61">
        <v>5</v>
      </c>
      <c r="E7" s="61">
        <v>6</v>
      </c>
      <c r="F7" s="193">
        <f t="shared" si="0"/>
        <v>11</v>
      </c>
      <c r="G7" s="7">
        <v>5</v>
      </c>
      <c r="H7" s="193">
        <f t="shared" si="1"/>
        <v>16</v>
      </c>
      <c r="I7" s="61">
        <v>6</v>
      </c>
      <c r="J7" s="8">
        <f t="shared" si="2"/>
        <v>22</v>
      </c>
      <c r="K7" s="85"/>
    </row>
    <row r="8" spans="1:11" ht="19.5" customHeight="1">
      <c r="A8" s="26" t="s">
        <v>307</v>
      </c>
      <c r="B8" s="126">
        <v>1</v>
      </c>
      <c r="C8" s="79" t="s">
        <v>6</v>
      </c>
      <c r="D8" s="8">
        <v>6</v>
      </c>
      <c r="E8" s="8">
        <v>4</v>
      </c>
      <c r="F8" s="193">
        <f t="shared" si="0"/>
        <v>10</v>
      </c>
      <c r="G8" s="7">
        <v>5</v>
      </c>
      <c r="H8" s="193">
        <f t="shared" si="1"/>
        <v>15</v>
      </c>
      <c r="I8" s="8">
        <v>5</v>
      </c>
      <c r="J8" s="8">
        <f t="shared" si="2"/>
        <v>20</v>
      </c>
      <c r="K8" s="63"/>
    </row>
    <row r="9" spans="1:10" ht="19.5" customHeight="1">
      <c r="A9" s="20" t="s">
        <v>70</v>
      </c>
      <c r="B9" s="126">
        <v>1</v>
      </c>
      <c r="C9" s="83" t="s">
        <v>9</v>
      </c>
      <c r="D9" s="8">
        <v>4</v>
      </c>
      <c r="E9" s="8">
        <v>6</v>
      </c>
      <c r="F9" s="193">
        <f t="shared" si="0"/>
        <v>10</v>
      </c>
      <c r="G9" s="7">
        <v>5</v>
      </c>
      <c r="H9" s="193">
        <f t="shared" si="1"/>
        <v>15</v>
      </c>
      <c r="I9" s="8">
        <v>5</v>
      </c>
      <c r="J9" s="8">
        <f t="shared" si="2"/>
        <v>20</v>
      </c>
    </row>
    <row r="10" spans="1:11" ht="19.5" customHeight="1">
      <c r="A10" s="80" t="s">
        <v>213</v>
      </c>
      <c r="B10" s="127">
        <v>1</v>
      </c>
      <c r="C10" s="79" t="s">
        <v>19</v>
      </c>
      <c r="D10" s="8">
        <v>6</v>
      </c>
      <c r="E10" s="8">
        <v>6</v>
      </c>
      <c r="F10" s="193">
        <f t="shared" si="0"/>
        <v>12</v>
      </c>
      <c r="G10" s="7">
        <v>5</v>
      </c>
      <c r="H10" s="193">
        <f t="shared" si="1"/>
        <v>17</v>
      </c>
      <c r="I10" s="8">
        <v>3</v>
      </c>
      <c r="J10" s="8">
        <f t="shared" si="2"/>
        <v>20</v>
      </c>
      <c r="K10" s="63"/>
    </row>
    <row r="11" spans="1:11" ht="19.5" customHeight="1">
      <c r="A11" s="20" t="s">
        <v>12</v>
      </c>
      <c r="B11" s="126">
        <v>1</v>
      </c>
      <c r="C11" s="83" t="s">
        <v>16</v>
      </c>
      <c r="D11" s="8">
        <v>5</v>
      </c>
      <c r="E11" s="8">
        <v>2</v>
      </c>
      <c r="F11" s="193">
        <f t="shared" si="0"/>
        <v>7</v>
      </c>
      <c r="G11" s="7">
        <v>6</v>
      </c>
      <c r="H11" s="193">
        <f t="shared" si="1"/>
        <v>13</v>
      </c>
      <c r="I11" s="8">
        <v>6</v>
      </c>
      <c r="J11" s="8">
        <f t="shared" si="2"/>
        <v>19</v>
      </c>
      <c r="K11" s="63"/>
    </row>
    <row r="12" spans="1:10" ht="19.5" customHeight="1">
      <c r="A12" s="20" t="s">
        <v>13</v>
      </c>
      <c r="B12" s="126">
        <v>1</v>
      </c>
      <c r="C12" s="81" t="s">
        <v>190</v>
      </c>
      <c r="D12" s="61">
        <v>3</v>
      </c>
      <c r="E12" s="61">
        <v>5</v>
      </c>
      <c r="F12" s="193">
        <f t="shared" si="0"/>
        <v>8</v>
      </c>
      <c r="G12" s="7">
        <v>5</v>
      </c>
      <c r="H12" s="193">
        <f t="shared" si="1"/>
        <v>13</v>
      </c>
      <c r="I12" s="61">
        <v>5</v>
      </c>
      <c r="J12" s="8">
        <f t="shared" si="2"/>
        <v>18</v>
      </c>
    </row>
    <row r="13" spans="1:10" ht="19.5" customHeight="1">
      <c r="A13" s="185" t="s">
        <v>301</v>
      </c>
      <c r="B13" s="127">
        <v>1</v>
      </c>
      <c r="C13" s="83" t="s">
        <v>189</v>
      </c>
      <c r="D13" s="61">
        <v>6</v>
      </c>
      <c r="E13" s="61">
        <v>4</v>
      </c>
      <c r="F13" s="193">
        <f t="shared" si="0"/>
        <v>10</v>
      </c>
      <c r="G13" s="7">
        <v>0</v>
      </c>
      <c r="H13" s="193">
        <f t="shared" si="1"/>
        <v>10</v>
      </c>
      <c r="I13" s="61">
        <v>5</v>
      </c>
      <c r="J13" s="8">
        <f t="shared" si="2"/>
        <v>15</v>
      </c>
    </row>
    <row r="14" spans="1:10" ht="19.5" customHeight="1">
      <c r="A14" s="80" t="s">
        <v>182</v>
      </c>
      <c r="B14" s="127">
        <v>1</v>
      </c>
      <c r="C14" s="79" t="s">
        <v>189</v>
      </c>
      <c r="D14" s="82">
        <v>4</v>
      </c>
      <c r="E14" s="61">
        <v>3</v>
      </c>
      <c r="F14" s="193">
        <f t="shared" si="0"/>
        <v>7</v>
      </c>
      <c r="G14" s="7">
        <v>5</v>
      </c>
      <c r="H14" s="193">
        <f t="shared" si="1"/>
        <v>12</v>
      </c>
      <c r="I14" s="61">
        <v>3</v>
      </c>
      <c r="J14" s="8">
        <f t="shared" si="2"/>
        <v>15</v>
      </c>
    </row>
    <row r="15" spans="1:11" ht="19.5" customHeight="1">
      <c r="A15" s="20" t="s">
        <v>372</v>
      </c>
      <c r="B15" s="126">
        <v>1</v>
      </c>
      <c r="C15" s="79" t="s">
        <v>6</v>
      </c>
      <c r="D15" s="61">
        <v>6</v>
      </c>
      <c r="E15" s="61">
        <v>3</v>
      </c>
      <c r="F15" s="193">
        <f t="shared" si="0"/>
        <v>9</v>
      </c>
      <c r="G15" s="7">
        <v>2</v>
      </c>
      <c r="H15" s="193">
        <f t="shared" si="1"/>
        <v>11</v>
      </c>
      <c r="I15" s="61">
        <v>4</v>
      </c>
      <c r="J15" s="8">
        <f t="shared" si="2"/>
        <v>15</v>
      </c>
      <c r="K15" s="63"/>
    </row>
    <row r="16" spans="1:11" ht="19.5" customHeight="1">
      <c r="A16" s="26" t="s">
        <v>371</v>
      </c>
      <c r="B16" s="126">
        <v>1</v>
      </c>
      <c r="C16" s="81" t="s">
        <v>190</v>
      </c>
      <c r="D16" s="8">
        <v>5</v>
      </c>
      <c r="E16" s="8">
        <v>4</v>
      </c>
      <c r="F16" s="193">
        <f t="shared" si="0"/>
        <v>9</v>
      </c>
      <c r="G16" s="7">
        <v>0</v>
      </c>
      <c r="H16" s="193">
        <f t="shared" si="1"/>
        <v>9</v>
      </c>
      <c r="I16" s="8">
        <v>6</v>
      </c>
      <c r="J16" s="8">
        <f t="shared" si="2"/>
        <v>15</v>
      </c>
      <c r="K16" s="63"/>
    </row>
    <row r="17" spans="1:11" ht="19.5" customHeight="1">
      <c r="A17" s="26" t="s">
        <v>304</v>
      </c>
      <c r="B17" s="126">
        <v>1</v>
      </c>
      <c r="C17" s="83" t="s">
        <v>16</v>
      </c>
      <c r="D17" s="8">
        <v>3</v>
      </c>
      <c r="E17" s="8">
        <v>5</v>
      </c>
      <c r="F17" s="193">
        <f t="shared" si="0"/>
        <v>8</v>
      </c>
      <c r="G17" s="7">
        <v>3</v>
      </c>
      <c r="H17" s="193">
        <f t="shared" si="1"/>
        <v>11</v>
      </c>
      <c r="I17" s="8">
        <v>4</v>
      </c>
      <c r="J17" s="8">
        <f t="shared" si="2"/>
        <v>15</v>
      </c>
      <c r="K17" s="69"/>
    </row>
    <row r="18" spans="1:11" ht="19.5" customHeight="1">
      <c r="A18" s="20" t="s">
        <v>25</v>
      </c>
      <c r="B18" s="126">
        <v>1</v>
      </c>
      <c r="C18" s="79" t="s">
        <v>14</v>
      </c>
      <c r="D18" s="82">
        <v>6</v>
      </c>
      <c r="E18" s="61">
        <v>1</v>
      </c>
      <c r="F18" s="193">
        <f t="shared" si="0"/>
        <v>7</v>
      </c>
      <c r="G18" s="7">
        <v>5</v>
      </c>
      <c r="H18" s="193">
        <f t="shared" si="1"/>
        <v>12</v>
      </c>
      <c r="I18" s="61">
        <v>2</v>
      </c>
      <c r="J18" s="8">
        <f t="shared" si="2"/>
        <v>14</v>
      </c>
      <c r="K18" s="69"/>
    </row>
    <row r="19" spans="1:11" ht="19.5" customHeight="1">
      <c r="A19" s="20" t="s">
        <v>300</v>
      </c>
      <c r="B19" s="126">
        <v>1</v>
      </c>
      <c r="C19" s="79" t="s">
        <v>23</v>
      </c>
      <c r="D19" s="61">
        <v>5</v>
      </c>
      <c r="E19" s="61">
        <v>1</v>
      </c>
      <c r="F19" s="193">
        <f t="shared" si="0"/>
        <v>6</v>
      </c>
      <c r="G19" s="7">
        <v>5</v>
      </c>
      <c r="H19" s="193">
        <f t="shared" si="1"/>
        <v>11</v>
      </c>
      <c r="I19" s="61">
        <v>2</v>
      </c>
      <c r="J19" s="8">
        <f t="shared" si="2"/>
        <v>13</v>
      </c>
      <c r="K19" s="63"/>
    </row>
    <row r="20" spans="1:10" ht="19.5" customHeight="1">
      <c r="A20" s="80" t="s">
        <v>71</v>
      </c>
      <c r="B20" s="127">
        <v>1</v>
      </c>
      <c r="C20" s="83" t="s">
        <v>189</v>
      </c>
      <c r="D20" s="8">
        <v>5</v>
      </c>
      <c r="E20" s="8">
        <v>4</v>
      </c>
      <c r="F20" s="193">
        <f t="shared" si="0"/>
        <v>9</v>
      </c>
      <c r="G20" s="7">
        <v>3</v>
      </c>
      <c r="H20" s="193">
        <f t="shared" si="1"/>
        <v>12</v>
      </c>
      <c r="I20" s="8"/>
      <c r="J20" s="8">
        <f t="shared" si="2"/>
        <v>12</v>
      </c>
    </row>
    <row r="21" spans="1:11" ht="19.5" customHeight="1">
      <c r="A21" s="20" t="s">
        <v>86</v>
      </c>
      <c r="B21" s="126">
        <v>1</v>
      </c>
      <c r="C21" s="79" t="s">
        <v>189</v>
      </c>
      <c r="D21" s="8">
        <v>5</v>
      </c>
      <c r="E21" s="8">
        <v>6</v>
      </c>
      <c r="F21" s="193">
        <f t="shared" si="0"/>
        <v>11</v>
      </c>
      <c r="G21" s="7">
        <v>0</v>
      </c>
      <c r="H21" s="193">
        <f t="shared" si="1"/>
        <v>11</v>
      </c>
      <c r="I21" s="8"/>
      <c r="J21" s="8">
        <f t="shared" si="2"/>
        <v>11</v>
      </c>
      <c r="K21" s="63"/>
    </row>
    <row r="22" spans="1:11" ht="19.5" customHeight="1">
      <c r="A22" s="26" t="s">
        <v>305</v>
      </c>
      <c r="B22" s="126">
        <v>1</v>
      </c>
      <c r="C22" s="83" t="s">
        <v>16</v>
      </c>
      <c r="D22" s="8">
        <v>3</v>
      </c>
      <c r="E22" s="8">
        <v>0</v>
      </c>
      <c r="F22" s="193">
        <f t="shared" si="0"/>
        <v>3</v>
      </c>
      <c r="G22" s="7">
        <v>5</v>
      </c>
      <c r="H22" s="193">
        <f t="shared" si="1"/>
        <v>8</v>
      </c>
      <c r="I22" s="8">
        <v>3</v>
      </c>
      <c r="J22" s="8">
        <f t="shared" si="2"/>
        <v>11</v>
      </c>
      <c r="K22" s="63"/>
    </row>
    <row r="23" spans="1:11" ht="19.5" customHeight="1">
      <c r="A23" s="80" t="s">
        <v>218</v>
      </c>
      <c r="B23" s="127">
        <v>1</v>
      </c>
      <c r="C23" s="83" t="s">
        <v>46</v>
      </c>
      <c r="D23" s="8">
        <v>1</v>
      </c>
      <c r="E23" s="8">
        <v>4</v>
      </c>
      <c r="F23" s="193">
        <f t="shared" si="0"/>
        <v>5</v>
      </c>
      <c r="G23" s="7">
        <v>4</v>
      </c>
      <c r="H23" s="193">
        <f t="shared" si="1"/>
        <v>9</v>
      </c>
      <c r="I23" s="8"/>
      <c r="J23" s="8">
        <f t="shared" si="2"/>
        <v>9</v>
      </c>
      <c r="K23" s="63"/>
    </row>
    <row r="24" spans="1:11" ht="19.5" customHeight="1">
      <c r="A24" s="20" t="s">
        <v>261</v>
      </c>
      <c r="B24" s="126">
        <v>1</v>
      </c>
      <c r="C24" s="81" t="s">
        <v>190</v>
      </c>
      <c r="D24" s="61"/>
      <c r="E24" s="61">
        <v>4</v>
      </c>
      <c r="F24" s="193">
        <f t="shared" si="0"/>
      </c>
      <c r="G24" s="7"/>
      <c r="H24" s="193">
        <f t="shared" si="1"/>
      </c>
      <c r="I24" s="61">
        <v>4</v>
      </c>
      <c r="J24" s="8">
        <f t="shared" si="2"/>
        <v>8</v>
      </c>
      <c r="K24" s="63"/>
    </row>
    <row r="25" spans="1:11" ht="19.5" customHeight="1">
      <c r="A25" s="20" t="s">
        <v>28</v>
      </c>
      <c r="B25" s="126">
        <v>1</v>
      </c>
      <c r="C25" s="79" t="s">
        <v>23</v>
      </c>
      <c r="D25" s="61">
        <v>2</v>
      </c>
      <c r="E25" s="61">
        <v>1</v>
      </c>
      <c r="F25" s="193">
        <f t="shared" si="0"/>
        <v>3</v>
      </c>
      <c r="G25" s="7">
        <v>5</v>
      </c>
      <c r="H25" s="193">
        <f t="shared" si="1"/>
        <v>8</v>
      </c>
      <c r="I25" s="61"/>
      <c r="J25" s="8">
        <f t="shared" si="2"/>
        <v>8</v>
      </c>
      <c r="K25" s="63"/>
    </row>
    <row r="26" spans="1:11" ht="19.5" customHeight="1">
      <c r="A26" s="26" t="s">
        <v>81</v>
      </c>
      <c r="B26" s="126">
        <v>1</v>
      </c>
      <c r="C26" s="79" t="s">
        <v>23</v>
      </c>
      <c r="D26" s="8">
        <v>4</v>
      </c>
      <c r="E26" s="8">
        <v>2</v>
      </c>
      <c r="F26" s="193">
        <f t="shared" si="0"/>
        <v>6</v>
      </c>
      <c r="G26" s="7">
        <v>2</v>
      </c>
      <c r="H26" s="193">
        <f t="shared" si="1"/>
        <v>8</v>
      </c>
      <c r="I26" s="8"/>
      <c r="J26" s="8">
        <f t="shared" si="2"/>
        <v>8</v>
      </c>
      <c r="K26" s="63"/>
    </row>
    <row r="27" spans="1:11" ht="19.5" customHeight="1">
      <c r="A27" s="20" t="s">
        <v>29</v>
      </c>
      <c r="B27" s="126">
        <v>1</v>
      </c>
      <c r="C27" s="83" t="s">
        <v>23</v>
      </c>
      <c r="D27" s="8">
        <v>0</v>
      </c>
      <c r="E27" s="8">
        <v>1</v>
      </c>
      <c r="F27" s="193">
        <f t="shared" si="0"/>
        <v>1</v>
      </c>
      <c r="G27" s="7">
        <v>6</v>
      </c>
      <c r="H27" s="193">
        <f t="shared" si="1"/>
        <v>7</v>
      </c>
      <c r="I27" s="8"/>
      <c r="J27" s="8">
        <f t="shared" si="2"/>
        <v>7</v>
      </c>
      <c r="K27" s="63"/>
    </row>
    <row r="28" spans="1:11" ht="23.25">
      <c r="A28" s="20" t="s">
        <v>55</v>
      </c>
      <c r="B28" s="126">
        <v>1</v>
      </c>
      <c r="C28" s="83" t="s">
        <v>14</v>
      </c>
      <c r="D28" s="61">
        <v>0</v>
      </c>
      <c r="E28" s="61">
        <v>1</v>
      </c>
      <c r="F28" s="193">
        <f t="shared" si="0"/>
        <v>1</v>
      </c>
      <c r="G28" s="7">
        <v>2</v>
      </c>
      <c r="H28" s="193">
        <f t="shared" si="1"/>
        <v>3</v>
      </c>
      <c r="I28" s="61">
        <v>3</v>
      </c>
      <c r="J28" s="8">
        <f t="shared" si="2"/>
        <v>6</v>
      </c>
      <c r="K28" s="63"/>
    </row>
    <row r="29" spans="1:10" ht="23.25">
      <c r="A29" s="26" t="s">
        <v>237</v>
      </c>
      <c r="B29" s="126">
        <v>1</v>
      </c>
      <c r="C29" s="83" t="s">
        <v>189</v>
      </c>
      <c r="D29" s="8">
        <v>1</v>
      </c>
      <c r="E29" s="8">
        <v>0</v>
      </c>
      <c r="F29" s="193">
        <f t="shared" si="0"/>
        <v>1</v>
      </c>
      <c r="G29" s="7">
        <v>3</v>
      </c>
      <c r="H29" s="193">
        <f t="shared" si="1"/>
        <v>4</v>
      </c>
      <c r="I29" s="8">
        <v>1</v>
      </c>
      <c r="J29" s="8">
        <f t="shared" si="2"/>
        <v>5</v>
      </c>
    </row>
    <row r="30" spans="1:11" ht="23.25">
      <c r="A30" s="80" t="s">
        <v>101</v>
      </c>
      <c r="B30" s="127">
        <v>1</v>
      </c>
      <c r="C30" s="83" t="s">
        <v>23</v>
      </c>
      <c r="D30" s="204">
        <v>5</v>
      </c>
      <c r="E30" s="61">
        <v>0</v>
      </c>
      <c r="F30" s="193">
        <f t="shared" si="0"/>
        <v>5</v>
      </c>
      <c r="G30" s="7"/>
      <c r="H30" s="193">
        <f t="shared" si="1"/>
      </c>
      <c r="I30" s="61"/>
      <c r="J30" s="8">
        <f t="shared" si="2"/>
        <v>5</v>
      </c>
      <c r="K30" s="63"/>
    </row>
    <row r="31" spans="1:10" ht="23.25">
      <c r="A31" s="20" t="s">
        <v>27</v>
      </c>
      <c r="B31" s="126">
        <v>1</v>
      </c>
      <c r="C31" s="81" t="s">
        <v>19</v>
      </c>
      <c r="D31" s="61">
        <v>4</v>
      </c>
      <c r="E31" s="61"/>
      <c r="F31" s="193">
        <f t="shared" si="0"/>
      </c>
      <c r="G31" s="7"/>
      <c r="H31" s="193">
        <f t="shared" si="1"/>
      </c>
      <c r="I31" s="61"/>
      <c r="J31" s="8">
        <f t="shared" si="2"/>
        <v>4</v>
      </c>
    </row>
    <row r="32" spans="1:10" ht="23.25">
      <c r="A32" s="26" t="s">
        <v>183</v>
      </c>
      <c r="B32" s="126">
        <v>1</v>
      </c>
      <c r="C32" s="81" t="s">
        <v>5</v>
      </c>
      <c r="D32" s="61">
        <v>1</v>
      </c>
      <c r="E32" s="61">
        <v>2</v>
      </c>
      <c r="F32" s="193">
        <f t="shared" si="0"/>
        <v>3</v>
      </c>
      <c r="G32" s="7">
        <v>0</v>
      </c>
      <c r="H32" s="193">
        <f t="shared" si="1"/>
        <v>3</v>
      </c>
      <c r="I32" s="61"/>
      <c r="J32" s="8">
        <f t="shared" si="2"/>
        <v>3</v>
      </c>
    </row>
    <row r="33" spans="1:11" ht="23.25">
      <c r="A33" s="20" t="s">
        <v>67</v>
      </c>
      <c r="B33" s="126">
        <v>1</v>
      </c>
      <c r="C33" s="79" t="s">
        <v>6</v>
      </c>
      <c r="D33" s="82">
        <v>2</v>
      </c>
      <c r="E33" s="61">
        <v>0</v>
      </c>
      <c r="F33" s="193">
        <f t="shared" si="0"/>
        <v>2</v>
      </c>
      <c r="G33" s="7"/>
      <c r="H33" s="193">
        <f t="shared" si="1"/>
      </c>
      <c r="I33" s="61"/>
      <c r="J33" s="8">
        <f t="shared" si="2"/>
        <v>2</v>
      </c>
      <c r="K33" s="63"/>
    </row>
    <row r="34" spans="1:11" ht="23.25">
      <c r="A34" s="20" t="s">
        <v>69</v>
      </c>
      <c r="B34" s="126">
        <v>1</v>
      </c>
      <c r="C34" s="79" t="s">
        <v>6</v>
      </c>
      <c r="D34" s="8">
        <v>0</v>
      </c>
      <c r="E34" s="8"/>
      <c r="F34" s="193">
        <f t="shared" si="0"/>
      </c>
      <c r="G34" s="7"/>
      <c r="H34" s="193">
        <f t="shared" si="1"/>
      </c>
      <c r="I34" s="8"/>
      <c r="J34" s="8">
        <f t="shared" si="2"/>
        <v>0</v>
      </c>
      <c r="K34" s="63"/>
    </row>
    <row r="35" spans="1:11" ht="23.25">
      <c r="A35" s="80" t="s">
        <v>102</v>
      </c>
      <c r="B35" s="127"/>
      <c r="C35" s="83" t="s">
        <v>189</v>
      </c>
      <c r="D35" s="8"/>
      <c r="E35" s="8"/>
      <c r="F35" s="193">
        <f t="shared" si="0"/>
      </c>
      <c r="G35" s="7"/>
      <c r="H35" s="193">
        <f t="shared" si="1"/>
      </c>
      <c r="I35" s="8"/>
      <c r="J35" s="8">
        <f t="shared" si="2"/>
      </c>
      <c r="K35" s="63"/>
    </row>
    <row r="36" spans="1:11" ht="23.25">
      <c r="A36" s="20" t="s">
        <v>341</v>
      </c>
      <c r="B36" s="126"/>
      <c r="C36" s="83" t="s">
        <v>46</v>
      </c>
      <c r="D36" s="8">
        <v>0</v>
      </c>
      <c r="E36" s="8">
        <v>3</v>
      </c>
      <c r="F36" s="193">
        <f t="shared" si="0"/>
        <v>3</v>
      </c>
      <c r="G36" s="7">
        <v>2</v>
      </c>
      <c r="H36" s="193">
        <f t="shared" si="1"/>
        <v>5</v>
      </c>
      <c r="I36" s="8">
        <v>4</v>
      </c>
      <c r="J36" s="8">
        <f t="shared" si="2"/>
      </c>
      <c r="K36" s="63"/>
    </row>
    <row r="37" spans="1:11" ht="23.25">
      <c r="A37" s="26" t="s">
        <v>60</v>
      </c>
      <c r="B37" s="126"/>
      <c r="C37" s="83" t="s">
        <v>46</v>
      </c>
      <c r="D37" s="8">
        <v>1</v>
      </c>
      <c r="E37" s="8">
        <v>2</v>
      </c>
      <c r="F37" s="193">
        <f t="shared" si="0"/>
        <v>3</v>
      </c>
      <c r="G37" s="7">
        <v>5</v>
      </c>
      <c r="H37" s="193">
        <f t="shared" si="1"/>
        <v>8</v>
      </c>
      <c r="I37" s="8"/>
      <c r="J37" s="8">
        <f t="shared" si="2"/>
      </c>
      <c r="K37" s="69"/>
    </row>
    <row r="38" spans="1:11" ht="23.25">
      <c r="A38" s="80" t="s">
        <v>216</v>
      </c>
      <c r="B38" s="127"/>
      <c r="C38" s="83" t="s">
        <v>46</v>
      </c>
      <c r="D38" s="8">
        <v>5</v>
      </c>
      <c r="E38" s="8"/>
      <c r="F38" s="193">
        <f t="shared" si="0"/>
      </c>
      <c r="G38" s="7"/>
      <c r="H38" s="193">
        <f t="shared" si="1"/>
      </c>
      <c r="I38" s="8"/>
      <c r="J38" s="8">
        <f t="shared" si="2"/>
      </c>
      <c r="K38" s="69"/>
    </row>
    <row r="39" spans="1:10" ht="23.25">
      <c r="A39" s="80" t="s">
        <v>217</v>
      </c>
      <c r="B39" s="127"/>
      <c r="C39" s="83" t="s">
        <v>46</v>
      </c>
      <c r="D39" s="8">
        <v>0</v>
      </c>
      <c r="E39" s="8">
        <v>2</v>
      </c>
      <c r="F39" s="193">
        <f t="shared" si="0"/>
        <v>2</v>
      </c>
      <c r="G39" s="7">
        <v>4</v>
      </c>
      <c r="H39" s="193">
        <f t="shared" si="1"/>
        <v>6</v>
      </c>
      <c r="I39" s="8">
        <v>1</v>
      </c>
      <c r="J39" s="8">
        <f t="shared" si="2"/>
      </c>
    </row>
    <row r="40" spans="1:10" ht="23.25">
      <c r="A40" s="26" t="s">
        <v>306</v>
      </c>
      <c r="B40" s="126"/>
      <c r="C40" s="83" t="s">
        <v>46</v>
      </c>
      <c r="D40" s="8">
        <v>1</v>
      </c>
      <c r="E40" s="8"/>
      <c r="F40" s="193">
        <f t="shared" si="0"/>
      </c>
      <c r="G40" s="7"/>
      <c r="H40" s="193">
        <f t="shared" si="1"/>
      </c>
      <c r="I40" s="8"/>
      <c r="J40" s="8">
        <f t="shared" si="2"/>
      </c>
    </row>
    <row r="41" spans="1:11" ht="23.25">
      <c r="A41" s="26" t="s">
        <v>215</v>
      </c>
      <c r="B41" s="126"/>
      <c r="C41" s="83" t="s">
        <v>5</v>
      </c>
      <c r="D41" s="61"/>
      <c r="E41" s="61"/>
      <c r="F41" s="193">
        <f t="shared" si="0"/>
      </c>
      <c r="G41" s="7"/>
      <c r="H41" s="193">
        <f t="shared" si="1"/>
      </c>
      <c r="I41" s="61"/>
      <c r="J41" s="8">
        <f t="shared" si="2"/>
      </c>
      <c r="K41" s="69"/>
    </row>
    <row r="42" spans="1:11" ht="23.25">
      <c r="A42" s="26" t="s">
        <v>303</v>
      </c>
      <c r="B42" s="126"/>
      <c r="C42" s="83" t="s">
        <v>9</v>
      </c>
      <c r="D42" s="8"/>
      <c r="E42" s="8"/>
      <c r="F42" s="193">
        <f t="shared" si="0"/>
      </c>
      <c r="G42" s="7"/>
      <c r="H42" s="193">
        <f t="shared" si="1"/>
      </c>
      <c r="I42" s="8"/>
      <c r="J42" s="8">
        <f t="shared" si="2"/>
      </c>
      <c r="K42" s="63"/>
    </row>
    <row r="43" spans="1:10" ht="23.25">
      <c r="A43" s="26" t="s">
        <v>302</v>
      </c>
      <c r="B43" s="126"/>
      <c r="C43" s="83" t="s">
        <v>9</v>
      </c>
      <c r="D43" s="61"/>
      <c r="E43" s="61"/>
      <c r="F43" s="193">
        <f t="shared" si="0"/>
      </c>
      <c r="G43" s="7"/>
      <c r="H43" s="193">
        <f t="shared" si="1"/>
      </c>
      <c r="I43" s="61">
        <v>5</v>
      </c>
      <c r="J43" s="8">
        <f t="shared" si="2"/>
      </c>
    </row>
    <row r="44" spans="1:10" ht="24" hidden="1" thickTop="1">
      <c r="A44" s="124"/>
      <c r="B44" s="186"/>
      <c r="C44" s="124"/>
      <c r="D44" s="124"/>
      <c r="E44" s="124"/>
      <c r="F44" s="124"/>
      <c r="G44" s="124"/>
      <c r="H44" s="124"/>
      <c r="I44" s="124"/>
      <c r="J44" s="125"/>
    </row>
    <row r="45" spans="1:10" ht="23.25">
      <c r="A45" s="128" t="s">
        <v>191</v>
      </c>
      <c r="B45" s="217">
        <f>SUM(B3:B43)</f>
        <v>32</v>
      </c>
      <c r="C45" s="217"/>
      <c r="D45" s="213" t="s">
        <v>188</v>
      </c>
      <c r="E45" s="213"/>
      <c r="F45" s="213"/>
      <c r="G45" s="213"/>
      <c r="H45" s="213"/>
      <c r="I45" s="213"/>
      <c r="J45" s="213"/>
    </row>
  </sheetData>
  <sheetProtection/>
  <mergeCells count="3">
    <mergeCell ref="A1:J1"/>
    <mergeCell ref="D45:J45"/>
    <mergeCell ref="B45:C45"/>
  </mergeCells>
  <printOptions/>
  <pageMargins left="0.3937007874015748" right="0" top="0.1968503937007874" bottom="0" header="0" footer="0"/>
  <pageSetup fitToHeight="1" fitToWidth="1"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L45"/>
  <sheetViews>
    <sheetView zoomScalePageLayoutView="0" workbookViewId="0" topLeftCell="A1">
      <selection activeCell="A1" sqref="A1:K2"/>
    </sheetView>
  </sheetViews>
  <sheetFormatPr defaultColWidth="9.140625" defaultRowHeight="12.75"/>
  <cols>
    <col min="1" max="1" width="20.7109375" style="0" customWidth="1"/>
    <col min="2" max="2" width="19.7109375" style="0" customWidth="1"/>
    <col min="3" max="3" width="5.7109375" style="0" customWidth="1"/>
    <col min="4" max="9" width="6.28125" style="0" customWidth="1"/>
    <col min="10" max="10" width="6.7109375" style="0" customWidth="1"/>
    <col min="11" max="11" width="6.28125" style="154" customWidth="1"/>
  </cols>
  <sheetData>
    <row r="1" spans="1:11" ht="12.75">
      <c r="A1" s="218" t="s">
        <v>356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2" ht="13.5" thickBo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t="s">
        <v>348</v>
      </c>
    </row>
    <row r="3" spans="1:11" ht="15.75">
      <c r="A3" s="5" t="s">
        <v>30</v>
      </c>
      <c r="B3" s="5" t="s">
        <v>31</v>
      </c>
      <c r="C3" s="12" t="s">
        <v>32</v>
      </c>
      <c r="D3" s="108">
        <v>1</v>
      </c>
      <c r="E3" s="109">
        <v>2</v>
      </c>
      <c r="F3" s="109" t="s">
        <v>33</v>
      </c>
      <c r="G3" s="109">
        <v>3</v>
      </c>
      <c r="H3" s="109" t="s">
        <v>33</v>
      </c>
      <c r="I3" s="119">
        <v>4</v>
      </c>
      <c r="J3" s="110" t="s">
        <v>33</v>
      </c>
      <c r="K3" s="145" t="s">
        <v>72</v>
      </c>
    </row>
    <row r="4" spans="1:12" ht="15">
      <c r="A4" s="3" t="s">
        <v>34</v>
      </c>
      <c r="B4" s="4" t="s">
        <v>38</v>
      </c>
      <c r="C4" s="68">
        <v>1</v>
      </c>
      <c r="D4" s="173">
        <v>15</v>
      </c>
      <c r="E4" s="174">
        <v>16</v>
      </c>
      <c r="F4" s="196">
        <f aca="true" t="shared" si="0" ref="F4:F13">IF(AND(D4&lt;&gt;"")*(E4&lt;&gt;""),D4+E4,"")</f>
        <v>31</v>
      </c>
      <c r="G4" s="10">
        <v>16</v>
      </c>
      <c r="H4" s="196">
        <f aca="true" t="shared" si="1" ref="H4:H13">IF(AND(F4&lt;&gt;"")*(G4&lt;&gt;""),F4+G4,"")</f>
        <v>47</v>
      </c>
      <c r="I4" s="175">
        <v>14</v>
      </c>
      <c r="J4" s="107">
        <f>D4+E4+G4+I4</f>
        <v>61</v>
      </c>
      <c r="K4" s="176"/>
      <c r="L4" s="207" t="s">
        <v>399</v>
      </c>
    </row>
    <row r="5" spans="1:11" ht="15">
      <c r="A5" s="3" t="s">
        <v>34</v>
      </c>
      <c r="B5" s="4" t="s">
        <v>41</v>
      </c>
      <c r="C5" s="68">
        <v>1</v>
      </c>
      <c r="D5" s="106">
        <v>16</v>
      </c>
      <c r="E5" s="98">
        <v>13</v>
      </c>
      <c r="F5" s="196">
        <f t="shared" si="0"/>
        <v>29</v>
      </c>
      <c r="G5" s="10">
        <v>15</v>
      </c>
      <c r="H5" s="196">
        <f t="shared" si="1"/>
        <v>44</v>
      </c>
      <c r="I5" s="120">
        <v>14</v>
      </c>
      <c r="J5" s="107">
        <f>D5+E5+G5+I5</f>
        <v>58</v>
      </c>
      <c r="K5" s="158"/>
    </row>
    <row r="6" spans="1:11" ht="15">
      <c r="A6" s="3" t="s">
        <v>35</v>
      </c>
      <c r="B6" s="4" t="s">
        <v>40</v>
      </c>
      <c r="C6" s="68">
        <v>1</v>
      </c>
      <c r="D6" s="53">
        <v>14</v>
      </c>
      <c r="E6" s="9">
        <v>14</v>
      </c>
      <c r="F6" s="196">
        <f t="shared" si="0"/>
        <v>28</v>
      </c>
      <c r="G6" s="10">
        <v>13</v>
      </c>
      <c r="H6" s="196">
        <f t="shared" si="1"/>
        <v>41</v>
      </c>
      <c r="I6" s="122">
        <v>15</v>
      </c>
      <c r="J6" s="107">
        <f>D6+E6+G6+I6+0.01</f>
        <v>56.01</v>
      </c>
      <c r="K6" s="158"/>
    </row>
    <row r="7" spans="1:11" ht="15">
      <c r="A7" s="3" t="s">
        <v>37</v>
      </c>
      <c r="B7" s="4" t="s">
        <v>44</v>
      </c>
      <c r="C7" s="68">
        <v>2</v>
      </c>
      <c r="D7" s="106">
        <v>11</v>
      </c>
      <c r="E7" s="98">
        <v>13</v>
      </c>
      <c r="F7" s="196">
        <f t="shared" si="0"/>
        <v>24</v>
      </c>
      <c r="G7" s="10">
        <v>14</v>
      </c>
      <c r="H7" s="196">
        <f t="shared" si="1"/>
        <v>38</v>
      </c>
      <c r="I7" s="120">
        <v>14</v>
      </c>
      <c r="J7" s="107">
        <f aca="true" t="shared" si="2" ref="J7:J13">D7+E7+G7+I7</f>
        <v>52</v>
      </c>
      <c r="K7" s="158"/>
    </row>
    <row r="8" spans="1:11" ht="15">
      <c r="A8" s="3" t="s">
        <v>34</v>
      </c>
      <c r="B8" s="4" t="s">
        <v>38</v>
      </c>
      <c r="C8" s="68">
        <v>3</v>
      </c>
      <c r="D8" s="106">
        <v>12</v>
      </c>
      <c r="E8" s="98">
        <v>14</v>
      </c>
      <c r="F8" s="196">
        <f t="shared" si="0"/>
        <v>26</v>
      </c>
      <c r="G8" s="10">
        <v>12</v>
      </c>
      <c r="H8" s="196">
        <f t="shared" si="1"/>
        <v>38</v>
      </c>
      <c r="I8" s="120">
        <v>14</v>
      </c>
      <c r="J8" s="107">
        <f t="shared" si="2"/>
        <v>52</v>
      </c>
      <c r="K8" s="158"/>
    </row>
    <row r="9" spans="1:11" ht="15">
      <c r="A9" s="3" t="s">
        <v>46</v>
      </c>
      <c r="B9" s="4" t="s">
        <v>44</v>
      </c>
      <c r="C9" s="68">
        <v>1</v>
      </c>
      <c r="D9" s="106">
        <v>11</v>
      </c>
      <c r="E9" s="98">
        <v>14</v>
      </c>
      <c r="F9" s="196">
        <f t="shared" si="0"/>
        <v>25</v>
      </c>
      <c r="G9" s="10">
        <v>12</v>
      </c>
      <c r="H9" s="196">
        <f t="shared" si="1"/>
        <v>37</v>
      </c>
      <c r="I9" s="120">
        <v>14</v>
      </c>
      <c r="J9" s="107">
        <f t="shared" si="2"/>
        <v>51</v>
      </c>
      <c r="K9" s="158"/>
    </row>
    <row r="10" spans="1:11" ht="15">
      <c r="A10" s="3" t="s">
        <v>6</v>
      </c>
      <c r="B10" s="4" t="s">
        <v>39</v>
      </c>
      <c r="C10" s="68">
        <v>1</v>
      </c>
      <c r="D10" s="106">
        <v>12</v>
      </c>
      <c r="E10" s="98">
        <v>14</v>
      </c>
      <c r="F10" s="196">
        <f t="shared" si="0"/>
        <v>26</v>
      </c>
      <c r="G10" s="10">
        <v>14</v>
      </c>
      <c r="H10" s="196">
        <f t="shared" si="1"/>
        <v>40</v>
      </c>
      <c r="I10" s="120">
        <v>11</v>
      </c>
      <c r="J10" s="107">
        <f t="shared" si="2"/>
        <v>51</v>
      </c>
      <c r="K10" s="158"/>
    </row>
    <row r="11" spans="1:11" ht="15">
      <c r="A11" s="3" t="s">
        <v>6</v>
      </c>
      <c r="B11" s="4" t="s">
        <v>39</v>
      </c>
      <c r="C11" s="68">
        <v>2</v>
      </c>
      <c r="D11" s="106">
        <v>13</v>
      </c>
      <c r="E11" s="98">
        <v>14</v>
      </c>
      <c r="F11" s="196">
        <f t="shared" si="0"/>
        <v>27</v>
      </c>
      <c r="G11" s="10">
        <v>14</v>
      </c>
      <c r="H11" s="196">
        <f t="shared" si="1"/>
        <v>41</v>
      </c>
      <c r="I11" s="120">
        <v>10</v>
      </c>
      <c r="J11" s="107">
        <f t="shared" si="2"/>
        <v>51</v>
      </c>
      <c r="K11" s="158"/>
    </row>
    <row r="12" spans="1:11" ht="15">
      <c r="A12" s="3" t="s">
        <v>34</v>
      </c>
      <c r="B12" s="4" t="s">
        <v>38</v>
      </c>
      <c r="C12" s="68">
        <v>2</v>
      </c>
      <c r="D12" s="106">
        <v>13</v>
      </c>
      <c r="E12" s="98">
        <v>8</v>
      </c>
      <c r="F12" s="196">
        <f t="shared" si="0"/>
        <v>21</v>
      </c>
      <c r="G12" s="10">
        <v>15</v>
      </c>
      <c r="H12" s="196">
        <f t="shared" si="1"/>
        <v>36</v>
      </c>
      <c r="I12" s="120">
        <v>14</v>
      </c>
      <c r="J12" s="172">
        <f t="shared" si="2"/>
        <v>50</v>
      </c>
      <c r="K12" s="158" t="s">
        <v>404</v>
      </c>
    </row>
    <row r="13" spans="1:11" ht="15.75" thickBot="1">
      <c r="A13" s="3" t="s">
        <v>37</v>
      </c>
      <c r="B13" s="4" t="s">
        <v>44</v>
      </c>
      <c r="C13" s="13">
        <v>1</v>
      </c>
      <c r="D13" s="173">
        <v>8</v>
      </c>
      <c r="E13" s="174">
        <v>11</v>
      </c>
      <c r="F13" s="196">
        <f t="shared" si="0"/>
        <v>19</v>
      </c>
      <c r="G13" s="10">
        <v>15</v>
      </c>
      <c r="H13" s="196">
        <f t="shared" si="1"/>
        <v>34</v>
      </c>
      <c r="I13" s="175">
        <v>13</v>
      </c>
      <c r="J13" s="107">
        <f t="shared" si="2"/>
        <v>47</v>
      </c>
      <c r="K13" s="178" t="s">
        <v>404</v>
      </c>
    </row>
    <row r="14" spans="1:11" ht="15.75" hidden="1" thickBot="1">
      <c r="A14" s="36"/>
      <c r="B14" s="37"/>
      <c r="C14" s="2"/>
      <c r="D14" s="38"/>
      <c r="E14" s="38"/>
      <c r="F14" s="38"/>
      <c r="G14" s="38"/>
      <c r="H14" s="38"/>
      <c r="I14" s="38"/>
      <c r="J14" s="38"/>
      <c r="K14" s="93"/>
    </row>
    <row r="15" spans="1:11" ht="12.75">
      <c r="A15" s="220" t="s">
        <v>45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</row>
    <row r="16" spans="1:11" ht="13.5" thickBo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</row>
    <row r="17" spans="1:11" ht="15.75" hidden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7"/>
    </row>
    <row r="18" spans="1:11" ht="15.75" hidden="1">
      <c r="A18" s="14">
        <v>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7">
        <v>0</v>
      </c>
    </row>
    <row r="19" spans="1:12" ht="15">
      <c r="A19" s="3" t="s">
        <v>37</v>
      </c>
      <c r="B19" s="4" t="s">
        <v>43</v>
      </c>
      <c r="C19" s="68">
        <v>1</v>
      </c>
      <c r="D19" s="171">
        <v>16</v>
      </c>
      <c r="E19" s="10">
        <v>16</v>
      </c>
      <c r="F19" s="196">
        <f aca="true" t="shared" si="3" ref="F19:F28">IF(AND(D19&lt;&gt;"")*(E19&lt;&gt;""),D19+E19,"")</f>
        <v>32</v>
      </c>
      <c r="G19" s="10">
        <v>14</v>
      </c>
      <c r="H19" s="196">
        <f aca="true" t="shared" si="4" ref="H19:H28">IF(AND(F19&lt;&gt;"")*(G19&lt;&gt;""),F19+G19,"")</f>
        <v>46</v>
      </c>
      <c r="I19" s="35">
        <v>15</v>
      </c>
      <c r="J19" s="177">
        <f aca="true" t="shared" si="5" ref="J19:J28">D19+E19+G19+I19</f>
        <v>61</v>
      </c>
      <c r="K19" s="167" t="s">
        <v>405</v>
      </c>
      <c r="L19" s="206"/>
    </row>
    <row r="20" spans="1:11" ht="15">
      <c r="A20" s="3" t="s">
        <v>34</v>
      </c>
      <c r="B20" s="4" t="s">
        <v>38</v>
      </c>
      <c r="C20" s="13">
        <v>4</v>
      </c>
      <c r="D20" s="53">
        <v>15</v>
      </c>
      <c r="E20" s="9">
        <v>12</v>
      </c>
      <c r="F20" s="196">
        <f t="shared" si="3"/>
        <v>27</v>
      </c>
      <c r="G20" s="10">
        <v>15</v>
      </c>
      <c r="H20" s="196">
        <f t="shared" si="4"/>
        <v>42</v>
      </c>
      <c r="I20" s="122">
        <v>13</v>
      </c>
      <c r="J20" s="107">
        <f t="shared" si="5"/>
        <v>55</v>
      </c>
      <c r="K20" s="148" t="s">
        <v>405</v>
      </c>
    </row>
    <row r="21" spans="1:12" ht="15">
      <c r="A21" s="3" t="s">
        <v>6</v>
      </c>
      <c r="B21" s="4" t="s">
        <v>39</v>
      </c>
      <c r="C21" s="13">
        <v>3</v>
      </c>
      <c r="D21" s="53">
        <v>14</v>
      </c>
      <c r="E21" s="9">
        <v>11</v>
      </c>
      <c r="F21" s="196">
        <f t="shared" si="3"/>
        <v>25</v>
      </c>
      <c r="G21" s="10">
        <v>14</v>
      </c>
      <c r="H21" s="196">
        <f t="shared" si="4"/>
        <v>39</v>
      </c>
      <c r="I21" s="122">
        <v>14</v>
      </c>
      <c r="J21" s="107">
        <f t="shared" si="5"/>
        <v>53</v>
      </c>
      <c r="K21" s="148"/>
      <c r="L21" s="207" t="s">
        <v>399</v>
      </c>
    </row>
    <row r="22" spans="1:11" ht="15">
      <c r="A22" s="3" t="s">
        <v>9</v>
      </c>
      <c r="B22" s="4" t="s">
        <v>47</v>
      </c>
      <c r="C22" s="13">
        <v>1</v>
      </c>
      <c r="D22" s="53">
        <v>10</v>
      </c>
      <c r="E22" s="9">
        <v>15</v>
      </c>
      <c r="F22" s="196">
        <f t="shared" si="3"/>
        <v>25</v>
      </c>
      <c r="G22" s="10">
        <v>14</v>
      </c>
      <c r="H22" s="196">
        <f t="shared" si="4"/>
        <v>39</v>
      </c>
      <c r="I22" s="122">
        <v>14</v>
      </c>
      <c r="J22" s="107">
        <f t="shared" si="5"/>
        <v>53</v>
      </c>
      <c r="K22" s="148"/>
    </row>
    <row r="23" spans="1:11" ht="15">
      <c r="A23" s="3" t="s">
        <v>36</v>
      </c>
      <c r="B23" s="4" t="s">
        <v>42</v>
      </c>
      <c r="C23" s="13">
        <v>1</v>
      </c>
      <c r="D23" s="53">
        <v>15</v>
      </c>
      <c r="E23" s="9">
        <v>11</v>
      </c>
      <c r="F23" s="196">
        <f t="shared" si="3"/>
        <v>26</v>
      </c>
      <c r="G23" s="10">
        <v>13</v>
      </c>
      <c r="H23" s="196">
        <f t="shared" si="4"/>
        <v>39</v>
      </c>
      <c r="I23" s="122">
        <v>9</v>
      </c>
      <c r="J23" s="107">
        <f t="shared" si="5"/>
        <v>48</v>
      </c>
      <c r="K23" s="148"/>
    </row>
    <row r="24" spans="1:11" ht="15">
      <c r="A24" s="3" t="s">
        <v>7</v>
      </c>
      <c r="B24" s="4" t="s">
        <v>44</v>
      </c>
      <c r="C24" s="13">
        <v>1</v>
      </c>
      <c r="D24" s="106">
        <v>11</v>
      </c>
      <c r="E24" s="98">
        <v>12</v>
      </c>
      <c r="F24" s="196">
        <f t="shared" si="3"/>
        <v>23</v>
      </c>
      <c r="G24" s="10">
        <v>9</v>
      </c>
      <c r="H24" s="196">
        <f t="shared" si="4"/>
        <v>32</v>
      </c>
      <c r="I24" s="120">
        <v>16</v>
      </c>
      <c r="J24" s="107">
        <f t="shared" si="5"/>
        <v>48</v>
      </c>
      <c r="K24" s="148"/>
    </row>
    <row r="25" spans="1:11" ht="15">
      <c r="A25" s="3" t="s">
        <v>34</v>
      </c>
      <c r="B25" s="4" t="s">
        <v>41</v>
      </c>
      <c r="C25" s="13">
        <v>2</v>
      </c>
      <c r="D25" s="53">
        <v>13</v>
      </c>
      <c r="E25" s="9">
        <v>8</v>
      </c>
      <c r="F25" s="196">
        <f t="shared" si="3"/>
        <v>21</v>
      </c>
      <c r="G25" s="10">
        <v>12</v>
      </c>
      <c r="H25" s="196">
        <f t="shared" si="4"/>
        <v>33</v>
      </c>
      <c r="I25" s="122">
        <v>10</v>
      </c>
      <c r="J25" s="107">
        <f t="shared" si="5"/>
        <v>43</v>
      </c>
      <c r="K25" s="148"/>
    </row>
    <row r="26" spans="1:11" ht="15">
      <c r="A26" s="3" t="s">
        <v>34</v>
      </c>
      <c r="B26" s="4" t="s">
        <v>38</v>
      </c>
      <c r="C26" s="13">
        <v>5</v>
      </c>
      <c r="D26" s="53">
        <v>14</v>
      </c>
      <c r="E26" s="9">
        <v>12</v>
      </c>
      <c r="F26" s="196">
        <f t="shared" si="3"/>
        <v>26</v>
      </c>
      <c r="G26" s="10">
        <v>9</v>
      </c>
      <c r="H26" s="196">
        <f t="shared" si="4"/>
        <v>35</v>
      </c>
      <c r="I26" s="122">
        <v>8</v>
      </c>
      <c r="J26" s="107">
        <f t="shared" si="5"/>
        <v>43</v>
      </c>
      <c r="K26" s="146"/>
    </row>
    <row r="27" spans="1:11" ht="15">
      <c r="A27" s="3" t="s">
        <v>35</v>
      </c>
      <c r="B27" s="4" t="s">
        <v>44</v>
      </c>
      <c r="C27" s="13">
        <v>1</v>
      </c>
      <c r="D27" s="53">
        <v>12</v>
      </c>
      <c r="E27" s="9">
        <v>9</v>
      </c>
      <c r="F27" s="196">
        <f t="shared" si="3"/>
        <v>21</v>
      </c>
      <c r="G27" s="10">
        <v>11</v>
      </c>
      <c r="H27" s="196">
        <f t="shared" si="4"/>
        <v>32</v>
      </c>
      <c r="I27" s="122">
        <v>9</v>
      </c>
      <c r="J27" s="107">
        <f t="shared" si="5"/>
        <v>41</v>
      </c>
      <c r="K27" s="146"/>
    </row>
    <row r="28" spans="1:11" ht="15.75" thickBot="1">
      <c r="A28" s="3" t="s">
        <v>5</v>
      </c>
      <c r="B28" s="4" t="s">
        <v>49</v>
      </c>
      <c r="C28" s="68">
        <v>1</v>
      </c>
      <c r="D28" s="99">
        <v>13</v>
      </c>
      <c r="E28" s="100">
        <v>8</v>
      </c>
      <c r="F28" s="196">
        <f t="shared" si="3"/>
        <v>21</v>
      </c>
      <c r="G28" s="10">
        <v>5</v>
      </c>
      <c r="H28" s="196">
        <f t="shared" si="4"/>
        <v>26</v>
      </c>
      <c r="I28" s="134">
        <v>13</v>
      </c>
      <c r="J28" s="121">
        <f t="shared" si="5"/>
        <v>39</v>
      </c>
      <c r="K28" s="146" t="s">
        <v>404</v>
      </c>
    </row>
    <row r="29" spans="1:11" ht="15.75" hidden="1" thickBot="1">
      <c r="A29" s="39"/>
      <c r="B29" s="6"/>
      <c r="C29" s="40"/>
      <c r="D29" s="41"/>
      <c r="E29" s="42"/>
      <c r="F29" s="42"/>
      <c r="G29" s="42"/>
      <c r="H29" s="49"/>
      <c r="I29" s="35"/>
      <c r="J29" s="43"/>
      <c r="K29" s="149"/>
    </row>
    <row r="30" spans="1:11" ht="12.75">
      <c r="A30" s="221" t="s">
        <v>48</v>
      </c>
      <c r="B30" s="222"/>
      <c r="C30" s="222"/>
      <c r="D30" s="222"/>
      <c r="E30" s="222"/>
      <c r="F30" s="222"/>
      <c r="G30" s="222"/>
      <c r="H30" s="222"/>
      <c r="I30" s="222"/>
      <c r="J30" s="222"/>
      <c r="K30" s="223"/>
    </row>
    <row r="31" spans="1:11" ht="13.5" thickBot="1">
      <c r="A31" s="224"/>
      <c r="B31" s="225"/>
      <c r="C31" s="225"/>
      <c r="D31" s="225"/>
      <c r="E31" s="225"/>
      <c r="F31" s="225"/>
      <c r="G31" s="225"/>
      <c r="H31" s="225"/>
      <c r="I31" s="225"/>
      <c r="J31" s="225"/>
      <c r="K31" s="226"/>
    </row>
    <row r="32" spans="1:11" ht="15.75" hidden="1">
      <c r="A32" s="15"/>
      <c r="B32" s="16"/>
      <c r="C32" s="17"/>
      <c r="D32" s="15"/>
      <c r="E32" s="16"/>
      <c r="F32" s="16"/>
      <c r="G32" s="16"/>
      <c r="H32" s="16"/>
      <c r="I32" s="16"/>
      <c r="J32" s="18"/>
      <c r="K32" s="150"/>
    </row>
    <row r="33" spans="1:11" ht="15.75" hidden="1">
      <c r="A33" s="15">
        <v>0</v>
      </c>
      <c r="B33" s="16">
        <v>0</v>
      </c>
      <c r="C33" s="17">
        <v>0</v>
      </c>
      <c r="D33" s="15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8">
        <v>0</v>
      </c>
      <c r="K33" s="150">
        <v>0</v>
      </c>
    </row>
    <row r="34" spans="1:11" ht="15">
      <c r="A34" s="3" t="s">
        <v>35</v>
      </c>
      <c r="B34" s="4" t="s">
        <v>40</v>
      </c>
      <c r="C34" s="68">
        <v>2</v>
      </c>
      <c r="D34" s="171">
        <v>14</v>
      </c>
      <c r="E34" s="10">
        <v>9</v>
      </c>
      <c r="F34" s="196">
        <f aca="true" t="shared" si="6" ref="F34:F45">IF(AND(D34&lt;&gt;"")*(E34&lt;&gt;""),D34+E34,"")</f>
        <v>23</v>
      </c>
      <c r="G34" s="10">
        <v>12</v>
      </c>
      <c r="H34" s="196">
        <f aca="true" t="shared" si="7" ref="H34:H45">IF(AND(F34&lt;&gt;"")*(G34&lt;&gt;""),F34+G34,"")</f>
        <v>35</v>
      </c>
      <c r="I34" s="35">
        <v>7</v>
      </c>
      <c r="J34" s="107">
        <f aca="true" t="shared" si="8" ref="J34:J45">D34+E34+G34+I34</f>
        <v>42</v>
      </c>
      <c r="K34" s="167" t="s">
        <v>405</v>
      </c>
    </row>
    <row r="35" spans="1:12" ht="15">
      <c r="A35" s="3" t="s">
        <v>9</v>
      </c>
      <c r="B35" s="4" t="s">
        <v>47</v>
      </c>
      <c r="C35" s="68">
        <v>2</v>
      </c>
      <c r="D35" s="53">
        <v>7</v>
      </c>
      <c r="E35" s="9">
        <v>10</v>
      </c>
      <c r="F35" s="196">
        <f t="shared" si="6"/>
        <v>17</v>
      </c>
      <c r="G35" s="10">
        <v>12</v>
      </c>
      <c r="H35" s="196">
        <f t="shared" si="7"/>
        <v>29</v>
      </c>
      <c r="I35" s="122">
        <v>10</v>
      </c>
      <c r="J35" s="107">
        <f t="shared" si="8"/>
        <v>39</v>
      </c>
      <c r="K35" s="151"/>
      <c r="L35" s="207" t="s">
        <v>399</v>
      </c>
    </row>
    <row r="36" spans="1:11" ht="15">
      <c r="A36" s="3" t="s">
        <v>37</v>
      </c>
      <c r="B36" s="4" t="s">
        <v>43</v>
      </c>
      <c r="C36" s="68">
        <v>2</v>
      </c>
      <c r="D36" s="53">
        <v>8</v>
      </c>
      <c r="E36" s="9">
        <v>10</v>
      </c>
      <c r="F36" s="196">
        <f t="shared" si="6"/>
        <v>18</v>
      </c>
      <c r="G36" s="10">
        <v>9</v>
      </c>
      <c r="H36" s="196">
        <f t="shared" si="7"/>
        <v>27</v>
      </c>
      <c r="I36" s="122">
        <v>10</v>
      </c>
      <c r="J36" s="107">
        <f t="shared" si="8"/>
        <v>37</v>
      </c>
      <c r="K36" s="148"/>
    </row>
    <row r="37" spans="1:11" ht="15">
      <c r="A37" s="3" t="s">
        <v>46</v>
      </c>
      <c r="B37" s="4" t="s">
        <v>44</v>
      </c>
      <c r="C37" s="68">
        <v>2</v>
      </c>
      <c r="D37" s="53">
        <v>7</v>
      </c>
      <c r="E37" s="9">
        <v>4</v>
      </c>
      <c r="F37" s="196">
        <f t="shared" si="6"/>
        <v>11</v>
      </c>
      <c r="G37" s="10">
        <v>8</v>
      </c>
      <c r="H37" s="196">
        <f t="shared" si="7"/>
        <v>19</v>
      </c>
      <c r="I37" s="122">
        <v>10</v>
      </c>
      <c r="J37" s="107">
        <f t="shared" si="8"/>
        <v>29</v>
      </c>
      <c r="K37" s="148"/>
    </row>
    <row r="38" spans="1:11" ht="15">
      <c r="A38" s="3" t="s">
        <v>7</v>
      </c>
      <c r="B38" s="4" t="s">
        <v>44</v>
      </c>
      <c r="C38" s="68">
        <v>2</v>
      </c>
      <c r="D38" s="84">
        <v>5</v>
      </c>
      <c r="E38" s="1">
        <v>4</v>
      </c>
      <c r="F38" s="196">
        <f t="shared" si="6"/>
        <v>9</v>
      </c>
      <c r="G38" s="10">
        <v>0</v>
      </c>
      <c r="H38" s="196">
        <f t="shared" si="7"/>
        <v>9</v>
      </c>
      <c r="I38" s="68">
        <v>2</v>
      </c>
      <c r="J38" s="107">
        <f t="shared" si="8"/>
        <v>11</v>
      </c>
      <c r="K38" s="151"/>
    </row>
    <row r="39" spans="1:11" ht="15">
      <c r="A39" s="3"/>
      <c r="B39" s="4"/>
      <c r="C39" s="68"/>
      <c r="D39" s="53"/>
      <c r="E39" s="9"/>
      <c r="F39" s="196">
        <f t="shared" si="6"/>
      </c>
      <c r="G39" s="10"/>
      <c r="H39" s="196">
        <f t="shared" si="7"/>
      </c>
      <c r="I39" s="122"/>
      <c r="J39" s="107">
        <f t="shared" si="8"/>
        <v>0</v>
      </c>
      <c r="K39" s="148"/>
    </row>
    <row r="40" spans="1:11" ht="15">
      <c r="A40" s="3"/>
      <c r="B40" s="4"/>
      <c r="C40" s="68"/>
      <c r="D40" s="84"/>
      <c r="E40" s="1"/>
      <c r="F40" s="196">
        <f t="shared" si="6"/>
      </c>
      <c r="G40" s="10"/>
      <c r="H40" s="196">
        <f t="shared" si="7"/>
      </c>
      <c r="I40" s="68"/>
      <c r="J40" s="107">
        <f t="shared" si="8"/>
        <v>0</v>
      </c>
      <c r="K40" s="148"/>
    </row>
    <row r="41" spans="1:11" ht="15">
      <c r="A41" s="3"/>
      <c r="B41" s="4"/>
      <c r="C41" s="68"/>
      <c r="D41" s="53"/>
      <c r="E41" s="9"/>
      <c r="F41" s="196">
        <f t="shared" si="6"/>
      </c>
      <c r="G41" s="10"/>
      <c r="H41" s="196">
        <f t="shared" si="7"/>
      </c>
      <c r="I41" s="122"/>
      <c r="J41" s="107">
        <f t="shared" si="8"/>
        <v>0</v>
      </c>
      <c r="K41" s="148"/>
    </row>
    <row r="42" spans="1:11" ht="15">
      <c r="A42" s="3"/>
      <c r="B42" s="4"/>
      <c r="C42" s="68"/>
      <c r="D42" s="53"/>
      <c r="E42" s="9"/>
      <c r="F42" s="196">
        <f t="shared" si="6"/>
      </c>
      <c r="G42" s="10"/>
      <c r="H42" s="196">
        <f t="shared" si="7"/>
      </c>
      <c r="I42" s="122"/>
      <c r="J42" s="107">
        <f t="shared" si="8"/>
        <v>0</v>
      </c>
      <c r="K42" s="148"/>
    </row>
    <row r="43" spans="1:11" ht="15">
      <c r="A43" s="135"/>
      <c r="B43" s="136"/>
      <c r="C43" s="68"/>
      <c r="D43" s="53"/>
      <c r="E43" s="9"/>
      <c r="F43" s="196">
        <f t="shared" si="6"/>
      </c>
      <c r="G43" s="10"/>
      <c r="H43" s="196">
        <f t="shared" si="7"/>
      </c>
      <c r="I43" s="122"/>
      <c r="J43" s="107">
        <f t="shared" si="8"/>
        <v>0</v>
      </c>
      <c r="K43" s="152"/>
    </row>
    <row r="44" spans="1:11" ht="15">
      <c r="A44" s="3"/>
      <c r="B44" s="4"/>
      <c r="C44" s="13"/>
      <c r="D44" s="53"/>
      <c r="E44" s="9"/>
      <c r="F44" s="196">
        <f t="shared" si="6"/>
      </c>
      <c r="G44" s="10"/>
      <c r="H44" s="196">
        <f t="shared" si="7"/>
      </c>
      <c r="I44" s="122"/>
      <c r="J44" s="107">
        <f t="shared" si="8"/>
        <v>0</v>
      </c>
      <c r="K44" s="152"/>
    </row>
    <row r="45" spans="1:11" ht="15.75" thickBot="1">
      <c r="A45" s="101"/>
      <c r="B45" s="102"/>
      <c r="C45" s="103"/>
      <c r="D45" s="104"/>
      <c r="E45" s="105"/>
      <c r="F45" s="196">
        <f t="shared" si="6"/>
      </c>
      <c r="G45" s="10"/>
      <c r="H45" s="196">
        <f t="shared" si="7"/>
      </c>
      <c r="I45" s="123"/>
      <c r="J45" s="121">
        <f t="shared" si="8"/>
        <v>0</v>
      </c>
      <c r="K45" s="153"/>
    </row>
  </sheetData>
  <sheetProtection/>
  <mergeCells count="3">
    <mergeCell ref="A1:K2"/>
    <mergeCell ref="A15:K16"/>
    <mergeCell ref="A30:K31"/>
  </mergeCells>
  <printOptions/>
  <pageMargins left="0.3937007874015748" right="0" top="0.7874015748031497" bottom="0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L48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20.7109375" style="0" customWidth="1"/>
    <col min="2" max="2" width="16.7109375" style="0" customWidth="1"/>
    <col min="3" max="3" width="6.7109375" style="0" customWidth="1"/>
    <col min="4" max="9" width="6.28125" style="0" customWidth="1"/>
    <col min="10" max="10" width="6.7109375" style="0" customWidth="1"/>
    <col min="11" max="11" width="6.7109375" style="157" customWidth="1"/>
  </cols>
  <sheetData>
    <row r="1" spans="1:11" ht="12.75">
      <c r="A1" s="218" t="s">
        <v>357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2" ht="13.5" thickBo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t="s">
        <v>348</v>
      </c>
    </row>
    <row r="3" spans="1:11" ht="15.75">
      <c r="A3" s="5" t="s">
        <v>30</v>
      </c>
      <c r="B3" s="5" t="s">
        <v>31</v>
      </c>
      <c r="C3" s="12"/>
      <c r="D3" s="52">
        <v>1</v>
      </c>
      <c r="E3" s="44">
        <v>2</v>
      </c>
      <c r="F3" s="44" t="s">
        <v>33</v>
      </c>
      <c r="G3" s="44">
        <v>3</v>
      </c>
      <c r="H3" s="44" t="s">
        <v>33</v>
      </c>
      <c r="I3" s="44">
        <v>4</v>
      </c>
      <c r="J3" s="12" t="s">
        <v>33</v>
      </c>
      <c r="K3" s="145" t="s">
        <v>72</v>
      </c>
    </row>
    <row r="4" spans="1:11" ht="15">
      <c r="A4" s="3" t="s">
        <v>34</v>
      </c>
      <c r="B4" s="4" t="s">
        <v>38</v>
      </c>
      <c r="C4" s="13">
        <v>2</v>
      </c>
      <c r="D4" s="53">
        <v>32</v>
      </c>
      <c r="E4" s="9">
        <v>32</v>
      </c>
      <c r="F4" s="196">
        <f aca="true" t="shared" si="0" ref="F4:F13">IF(AND(D4&lt;&gt;"")*(E4&lt;&gt;""),D4+E4,"")</f>
        <v>64</v>
      </c>
      <c r="G4" s="10">
        <v>32</v>
      </c>
      <c r="H4" s="196">
        <f aca="true" t="shared" si="1" ref="H4:H13">IF(AND(F4&lt;&gt;"")*(G4&lt;&gt;""),F4+G4,"")</f>
        <v>96</v>
      </c>
      <c r="I4" s="9">
        <v>32</v>
      </c>
      <c r="J4" s="51">
        <f aca="true" t="shared" si="2" ref="J4:J13">D4+E4+G4+I4</f>
        <v>128</v>
      </c>
      <c r="K4" s="148"/>
    </row>
    <row r="5" spans="1:12" ht="15">
      <c r="A5" s="3" t="s">
        <v>34</v>
      </c>
      <c r="B5" s="4" t="s">
        <v>41</v>
      </c>
      <c r="C5" s="13">
        <v>1</v>
      </c>
      <c r="D5" s="53">
        <v>32</v>
      </c>
      <c r="E5" s="9">
        <v>32</v>
      </c>
      <c r="F5" s="196">
        <f t="shared" si="0"/>
        <v>64</v>
      </c>
      <c r="G5" s="10">
        <v>31</v>
      </c>
      <c r="H5" s="196">
        <f t="shared" si="1"/>
        <v>95</v>
      </c>
      <c r="I5" s="9">
        <v>32</v>
      </c>
      <c r="J5" s="51">
        <f t="shared" si="2"/>
        <v>127</v>
      </c>
      <c r="K5" s="148"/>
      <c r="L5" s="207" t="s">
        <v>399</v>
      </c>
    </row>
    <row r="6" spans="1:11" ht="15">
      <c r="A6" s="3" t="s">
        <v>34</v>
      </c>
      <c r="B6" s="4" t="s">
        <v>41</v>
      </c>
      <c r="C6" s="13">
        <v>2</v>
      </c>
      <c r="D6" s="53">
        <v>31</v>
      </c>
      <c r="E6" s="9">
        <v>32</v>
      </c>
      <c r="F6" s="196">
        <f t="shared" si="0"/>
        <v>63</v>
      </c>
      <c r="G6" s="10">
        <v>32</v>
      </c>
      <c r="H6" s="196">
        <f t="shared" si="1"/>
        <v>95</v>
      </c>
      <c r="I6" s="9">
        <v>32</v>
      </c>
      <c r="J6" s="51">
        <f t="shared" si="2"/>
        <v>127</v>
      </c>
      <c r="K6" s="148"/>
    </row>
    <row r="7" spans="1:11" ht="15">
      <c r="A7" s="3" t="s">
        <v>46</v>
      </c>
      <c r="B7" s="4" t="s">
        <v>44</v>
      </c>
      <c r="C7" s="13">
        <v>1</v>
      </c>
      <c r="D7" s="53">
        <v>32</v>
      </c>
      <c r="E7" s="9">
        <v>31</v>
      </c>
      <c r="F7" s="196">
        <f t="shared" si="0"/>
        <v>63</v>
      </c>
      <c r="G7" s="10">
        <v>31</v>
      </c>
      <c r="H7" s="196">
        <f t="shared" si="1"/>
        <v>94</v>
      </c>
      <c r="I7" s="9">
        <v>32</v>
      </c>
      <c r="J7" s="51">
        <f t="shared" si="2"/>
        <v>126</v>
      </c>
      <c r="K7" s="148"/>
    </row>
    <row r="8" spans="1:11" ht="15">
      <c r="A8" s="3" t="s">
        <v>34</v>
      </c>
      <c r="B8" s="4" t="s">
        <v>38</v>
      </c>
      <c r="C8" s="13">
        <v>3</v>
      </c>
      <c r="D8" s="53">
        <v>32</v>
      </c>
      <c r="E8" s="9">
        <v>31</v>
      </c>
      <c r="F8" s="196">
        <f t="shared" si="0"/>
        <v>63</v>
      </c>
      <c r="G8" s="10">
        <v>31</v>
      </c>
      <c r="H8" s="196">
        <f t="shared" si="1"/>
        <v>94</v>
      </c>
      <c r="I8" s="9">
        <v>32</v>
      </c>
      <c r="J8" s="51">
        <f t="shared" si="2"/>
        <v>126</v>
      </c>
      <c r="K8" s="148"/>
    </row>
    <row r="9" spans="1:11" ht="15">
      <c r="A9" s="3" t="s">
        <v>37</v>
      </c>
      <c r="B9" s="4" t="s">
        <v>44</v>
      </c>
      <c r="C9" s="13">
        <v>1</v>
      </c>
      <c r="D9" s="53">
        <v>32</v>
      </c>
      <c r="E9" s="9">
        <v>32</v>
      </c>
      <c r="F9" s="196">
        <f t="shared" si="0"/>
        <v>64</v>
      </c>
      <c r="G9" s="10">
        <v>30</v>
      </c>
      <c r="H9" s="196">
        <f t="shared" si="1"/>
        <v>94</v>
      </c>
      <c r="I9" s="9">
        <v>31</v>
      </c>
      <c r="J9" s="51">
        <f t="shared" si="2"/>
        <v>125</v>
      </c>
      <c r="K9" s="148"/>
    </row>
    <row r="10" spans="1:12" ht="15">
      <c r="A10" s="3" t="s">
        <v>6</v>
      </c>
      <c r="B10" s="4" t="s">
        <v>39</v>
      </c>
      <c r="C10" s="13">
        <v>1</v>
      </c>
      <c r="D10" s="53">
        <v>30</v>
      </c>
      <c r="E10" s="9">
        <v>29</v>
      </c>
      <c r="F10" s="196">
        <f t="shared" si="0"/>
        <v>59</v>
      </c>
      <c r="G10" s="10">
        <v>31</v>
      </c>
      <c r="H10" s="196">
        <f t="shared" si="1"/>
        <v>90</v>
      </c>
      <c r="I10" s="9">
        <v>32</v>
      </c>
      <c r="J10" s="51">
        <f t="shared" si="2"/>
        <v>122</v>
      </c>
      <c r="K10" s="148" t="s">
        <v>404</v>
      </c>
      <c r="L10" s="206" t="s">
        <v>406</v>
      </c>
    </row>
    <row r="11" spans="1:11" ht="15">
      <c r="A11" s="138" t="s">
        <v>34</v>
      </c>
      <c r="B11" s="139" t="s">
        <v>38</v>
      </c>
      <c r="C11" s="58">
        <v>1</v>
      </c>
      <c r="D11" s="53">
        <v>30</v>
      </c>
      <c r="E11" s="9">
        <v>32</v>
      </c>
      <c r="F11" s="196">
        <f t="shared" si="0"/>
        <v>62</v>
      </c>
      <c r="G11" s="10">
        <v>30</v>
      </c>
      <c r="H11" s="196">
        <f t="shared" si="1"/>
        <v>92</v>
      </c>
      <c r="I11" s="9">
        <v>30</v>
      </c>
      <c r="J11" s="51">
        <f t="shared" si="2"/>
        <v>122</v>
      </c>
      <c r="K11" s="148"/>
    </row>
    <row r="12" spans="1:11" ht="15">
      <c r="A12" s="3" t="s">
        <v>34</v>
      </c>
      <c r="B12" s="4" t="s">
        <v>38</v>
      </c>
      <c r="C12" s="13">
        <v>4</v>
      </c>
      <c r="D12" s="53">
        <v>31</v>
      </c>
      <c r="E12" s="9">
        <v>31</v>
      </c>
      <c r="F12" s="196">
        <f t="shared" si="0"/>
        <v>62</v>
      </c>
      <c r="G12" s="10">
        <v>31</v>
      </c>
      <c r="H12" s="196">
        <f t="shared" si="1"/>
        <v>93</v>
      </c>
      <c r="I12" s="9">
        <v>29</v>
      </c>
      <c r="J12" s="51">
        <f t="shared" si="2"/>
        <v>122</v>
      </c>
      <c r="K12" s="148"/>
    </row>
    <row r="13" spans="1:11" ht="15.75" thickBot="1">
      <c r="A13" s="3" t="s">
        <v>36</v>
      </c>
      <c r="B13" s="4" t="s">
        <v>42</v>
      </c>
      <c r="C13" s="58">
        <v>1</v>
      </c>
      <c r="D13" s="168">
        <v>31</v>
      </c>
      <c r="E13" s="169">
        <v>31</v>
      </c>
      <c r="F13" s="196">
        <f t="shared" si="0"/>
        <v>62</v>
      </c>
      <c r="G13" s="10">
        <v>31</v>
      </c>
      <c r="H13" s="196">
        <f t="shared" si="1"/>
        <v>93</v>
      </c>
      <c r="I13" s="169">
        <v>24</v>
      </c>
      <c r="J13" s="51">
        <f t="shared" si="2"/>
        <v>117</v>
      </c>
      <c r="K13" s="170" t="s">
        <v>404</v>
      </c>
    </row>
    <row r="14" spans="1:11" ht="15" hidden="1">
      <c r="A14" s="140"/>
      <c r="B14" s="140"/>
      <c r="C14" s="140"/>
      <c r="D14" s="38"/>
      <c r="E14" s="38"/>
      <c r="F14" s="38"/>
      <c r="G14" s="38"/>
      <c r="H14" s="38"/>
      <c r="I14" s="38"/>
      <c r="J14" s="38"/>
      <c r="K14" s="155"/>
    </row>
    <row r="15" spans="1:11" ht="12.75">
      <c r="A15" s="220" t="s">
        <v>50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</row>
    <row r="16" spans="1:11" ht="13.5" thickBot="1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</row>
    <row r="17" spans="1:11" ht="15.75" hidden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56"/>
    </row>
    <row r="18" spans="1:11" ht="16.5" hidden="1" thickBot="1">
      <c r="A18" s="14">
        <v>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6">
        <v>0</v>
      </c>
    </row>
    <row r="19" spans="1:11" ht="15">
      <c r="A19" s="138" t="s">
        <v>35</v>
      </c>
      <c r="B19" s="139" t="s">
        <v>40</v>
      </c>
      <c r="C19" s="58">
        <v>1</v>
      </c>
      <c r="D19" s="11">
        <v>32</v>
      </c>
      <c r="E19" s="9">
        <v>31</v>
      </c>
      <c r="F19" s="196">
        <f aca="true" t="shared" si="3" ref="F19:F28">IF(AND(D19&lt;&gt;"")*(E19&lt;&gt;""),D19+E19,"")</f>
        <v>63</v>
      </c>
      <c r="G19" s="10">
        <v>32</v>
      </c>
      <c r="H19" s="196">
        <f aca="true" t="shared" si="4" ref="H19:H28">IF(AND(F19&lt;&gt;"")*(G19&lt;&gt;""),F19+G19,"")</f>
        <v>95</v>
      </c>
      <c r="I19" s="9">
        <v>32</v>
      </c>
      <c r="J19" s="51">
        <f aca="true" t="shared" si="5" ref="J19:J28">D19+E19+G19+I19</f>
        <v>127</v>
      </c>
      <c r="K19" s="167" t="s">
        <v>405</v>
      </c>
    </row>
    <row r="20" spans="1:12" ht="15">
      <c r="A20" s="3" t="s">
        <v>37</v>
      </c>
      <c r="B20" s="4" t="s">
        <v>43</v>
      </c>
      <c r="C20" s="13">
        <v>1</v>
      </c>
      <c r="D20" s="11">
        <v>32</v>
      </c>
      <c r="E20" s="9">
        <v>32</v>
      </c>
      <c r="F20" s="196">
        <f t="shared" si="3"/>
        <v>64</v>
      </c>
      <c r="G20" s="10">
        <v>32</v>
      </c>
      <c r="H20" s="196">
        <f t="shared" si="4"/>
        <v>96</v>
      </c>
      <c r="I20" s="9">
        <v>31</v>
      </c>
      <c r="J20" s="51">
        <f t="shared" si="5"/>
        <v>127</v>
      </c>
      <c r="K20" s="148" t="s">
        <v>405</v>
      </c>
      <c r="L20" s="207" t="s">
        <v>399</v>
      </c>
    </row>
    <row r="21" spans="1:11" ht="15">
      <c r="A21" s="3" t="s">
        <v>7</v>
      </c>
      <c r="B21" s="4" t="s">
        <v>44</v>
      </c>
      <c r="C21" s="13">
        <v>1</v>
      </c>
      <c r="D21" s="11">
        <v>32</v>
      </c>
      <c r="E21" s="9">
        <v>32</v>
      </c>
      <c r="F21" s="196">
        <f t="shared" si="3"/>
        <v>64</v>
      </c>
      <c r="G21" s="10">
        <v>27</v>
      </c>
      <c r="H21" s="196">
        <f t="shared" si="4"/>
        <v>91</v>
      </c>
      <c r="I21" s="9">
        <v>25</v>
      </c>
      <c r="J21" s="51">
        <f t="shared" si="5"/>
        <v>116</v>
      </c>
      <c r="K21" s="148"/>
    </row>
    <row r="22" spans="1:11" ht="15">
      <c r="A22" s="3" t="s">
        <v>9</v>
      </c>
      <c r="B22" s="4" t="s">
        <v>47</v>
      </c>
      <c r="C22" s="13">
        <v>2</v>
      </c>
      <c r="D22" s="11">
        <v>29</v>
      </c>
      <c r="E22" s="9">
        <v>31</v>
      </c>
      <c r="F22" s="196">
        <f t="shared" si="3"/>
        <v>60</v>
      </c>
      <c r="G22" s="10">
        <v>25</v>
      </c>
      <c r="H22" s="196">
        <f t="shared" si="4"/>
        <v>85</v>
      </c>
      <c r="I22" s="9">
        <v>31</v>
      </c>
      <c r="J22" s="51">
        <f t="shared" si="5"/>
        <v>116</v>
      </c>
      <c r="K22" s="148"/>
    </row>
    <row r="23" spans="1:11" ht="15">
      <c r="A23" s="3" t="s">
        <v>35</v>
      </c>
      <c r="B23" s="4" t="s">
        <v>40</v>
      </c>
      <c r="C23" s="13">
        <v>2</v>
      </c>
      <c r="D23" s="11">
        <v>28</v>
      </c>
      <c r="E23" s="9">
        <v>30</v>
      </c>
      <c r="F23" s="196">
        <f t="shared" si="3"/>
        <v>58</v>
      </c>
      <c r="G23" s="10">
        <v>29</v>
      </c>
      <c r="H23" s="196">
        <f t="shared" si="4"/>
        <v>87</v>
      </c>
      <c r="I23" s="9">
        <v>28</v>
      </c>
      <c r="J23" s="51">
        <f t="shared" si="5"/>
        <v>115</v>
      </c>
      <c r="K23" s="148"/>
    </row>
    <row r="24" spans="1:11" ht="15">
      <c r="A24" s="3" t="s">
        <v>34</v>
      </c>
      <c r="B24" s="4" t="s">
        <v>38</v>
      </c>
      <c r="C24" s="13">
        <v>5</v>
      </c>
      <c r="D24" s="200">
        <v>30</v>
      </c>
      <c r="E24" s="9">
        <v>32</v>
      </c>
      <c r="F24" s="196">
        <f t="shared" si="3"/>
        <v>62</v>
      </c>
      <c r="G24" s="10">
        <v>27</v>
      </c>
      <c r="H24" s="196">
        <f t="shared" si="4"/>
        <v>89</v>
      </c>
      <c r="I24" s="9">
        <v>25</v>
      </c>
      <c r="J24" s="51">
        <f t="shared" si="5"/>
        <v>114</v>
      </c>
      <c r="K24" s="148"/>
    </row>
    <row r="25" spans="1:11" ht="15">
      <c r="A25" s="138" t="s">
        <v>6</v>
      </c>
      <c r="B25" s="139" t="s">
        <v>39</v>
      </c>
      <c r="C25" s="58">
        <v>2</v>
      </c>
      <c r="D25" s="11">
        <v>27</v>
      </c>
      <c r="E25" s="9">
        <v>28</v>
      </c>
      <c r="F25" s="196">
        <f t="shared" si="3"/>
        <v>55</v>
      </c>
      <c r="G25" s="10">
        <v>29</v>
      </c>
      <c r="H25" s="196">
        <f t="shared" si="4"/>
        <v>84</v>
      </c>
      <c r="I25" s="9">
        <v>29</v>
      </c>
      <c r="J25" s="51">
        <f t="shared" si="5"/>
        <v>113</v>
      </c>
      <c r="K25" s="148"/>
    </row>
    <row r="26" spans="1:11" ht="15">
      <c r="A26" s="3" t="s">
        <v>37</v>
      </c>
      <c r="B26" s="4" t="s">
        <v>44</v>
      </c>
      <c r="C26" s="13">
        <v>2</v>
      </c>
      <c r="D26" s="11">
        <v>29</v>
      </c>
      <c r="E26" s="9">
        <v>30</v>
      </c>
      <c r="F26" s="196">
        <f t="shared" si="3"/>
        <v>59</v>
      </c>
      <c r="G26" s="10">
        <v>29</v>
      </c>
      <c r="H26" s="196">
        <f t="shared" si="4"/>
        <v>88</v>
      </c>
      <c r="I26" s="9">
        <v>24</v>
      </c>
      <c r="J26" s="51">
        <f t="shared" si="5"/>
        <v>112</v>
      </c>
      <c r="K26" s="148"/>
    </row>
    <row r="27" spans="1:11" ht="15">
      <c r="A27" s="3" t="s">
        <v>9</v>
      </c>
      <c r="B27" s="4" t="s">
        <v>47</v>
      </c>
      <c r="C27" s="13">
        <v>1</v>
      </c>
      <c r="D27" s="11">
        <v>22</v>
      </c>
      <c r="E27" s="9">
        <v>30</v>
      </c>
      <c r="F27" s="196">
        <f t="shared" si="3"/>
        <v>52</v>
      </c>
      <c r="G27" s="10">
        <v>30</v>
      </c>
      <c r="H27" s="196">
        <f t="shared" si="4"/>
        <v>82</v>
      </c>
      <c r="I27" s="9">
        <v>27</v>
      </c>
      <c r="J27" s="51">
        <f t="shared" si="5"/>
        <v>109</v>
      </c>
      <c r="K27" s="148" t="s">
        <v>404</v>
      </c>
    </row>
    <row r="28" spans="1:11" ht="15.75" thickBot="1">
      <c r="A28" s="3" t="s">
        <v>5</v>
      </c>
      <c r="B28" s="4" t="s">
        <v>49</v>
      </c>
      <c r="C28" s="187">
        <v>1</v>
      </c>
      <c r="D28" s="11">
        <v>29</v>
      </c>
      <c r="E28" s="9">
        <v>30</v>
      </c>
      <c r="F28" s="196">
        <f t="shared" si="3"/>
        <v>59</v>
      </c>
      <c r="G28" s="10">
        <v>14</v>
      </c>
      <c r="H28" s="196">
        <f t="shared" si="4"/>
        <v>73</v>
      </c>
      <c r="I28" s="9">
        <v>26</v>
      </c>
      <c r="J28" s="51">
        <f t="shared" si="5"/>
        <v>99</v>
      </c>
      <c r="K28" s="170" t="s">
        <v>404</v>
      </c>
    </row>
    <row r="29" spans="1:11" ht="15" hidden="1">
      <c r="A29" s="140"/>
      <c r="B29" s="140"/>
      <c r="C29" s="140"/>
      <c r="D29" s="38"/>
      <c r="E29" s="38"/>
      <c r="F29" s="38"/>
      <c r="G29" s="38"/>
      <c r="H29" s="38"/>
      <c r="I29" s="38"/>
      <c r="J29" s="38"/>
      <c r="K29" s="93"/>
    </row>
    <row r="30" spans="1:11" ht="12.75">
      <c r="A30" s="220" t="s">
        <v>51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</row>
    <row r="31" spans="1:11" ht="13.5" thickBot="1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</row>
    <row r="32" spans="1:11" ht="15.75" hidden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56"/>
    </row>
    <row r="33" spans="1:11" ht="16.5" hidden="1" thickBot="1">
      <c r="A33" s="14">
        <v>0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56">
        <v>0</v>
      </c>
    </row>
    <row r="34" spans="1:11" ht="15">
      <c r="A34" s="138" t="s">
        <v>37</v>
      </c>
      <c r="B34" s="139" t="s">
        <v>43</v>
      </c>
      <c r="C34" s="58">
        <v>2</v>
      </c>
      <c r="D34" s="171">
        <v>30</v>
      </c>
      <c r="E34" s="10">
        <v>30</v>
      </c>
      <c r="F34" s="196">
        <f aca="true" t="shared" si="6" ref="F34:F46">IF(AND(D34&lt;&gt;"")*(E34&lt;&gt;""),D34+E34,"")</f>
        <v>60</v>
      </c>
      <c r="G34" s="10">
        <v>29</v>
      </c>
      <c r="H34" s="196">
        <f aca="true" t="shared" si="7" ref="H34:H46">IF(AND(F34&lt;&gt;"")*(G34&lt;&gt;""),F34+G34,"")</f>
        <v>89</v>
      </c>
      <c r="I34" s="10">
        <v>29</v>
      </c>
      <c r="J34" s="51">
        <f aca="true" t="shared" si="8" ref="J34:J46">D34+E34+G34+I34</f>
        <v>118</v>
      </c>
      <c r="K34" s="167" t="s">
        <v>405</v>
      </c>
    </row>
    <row r="35" spans="1:11" ht="15">
      <c r="A35" s="3" t="s">
        <v>35</v>
      </c>
      <c r="B35" s="4" t="s">
        <v>44</v>
      </c>
      <c r="C35" s="13">
        <v>1</v>
      </c>
      <c r="D35" s="53">
        <v>31</v>
      </c>
      <c r="E35" s="9">
        <v>30</v>
      </c>
      <c r="F35" s="196">
        <f t="shared" si="6"/>
        <v>61</v>
      </c>
      <c r="G35" s="10">
        <v>30</v>
      </c>
      <c r="H35" s="196">
        <f t="shared" si="7"/>
        <v>91</v>
      </c>
      <c r="I35" s="9">
        <v>26</v>
      </c>
      <c r="J35" s="51">
        <f t="shared" si="8"/>
        <v>117</v>
      </c>
      <c r="K35" s="148" t="s">
        <v>405</v>
      </c>
    </row>
    <row r="36" spans="1:11" ht="15">
      <c r="A36" s="3" t="s">
        <v>46</v>
      </c>
      <c r="B36" s="4" t="s">
        <v>44</v>
      </c>
      <c r="C36" s="13">
        <v>2</v>
      </c>
      <c r="D36" s="53">
        <v>30</v>
      </c>
      <c r="E36" s="9">
        <v>29</v>
      </c>
      <c r="F36" s="196">
        <f t="shared" si="6"/>
        <v>59</v>
      </c>
      <c r="G36" s="10">
        <v>28</v>
      </c>
      <c r="H36" s="196">
        <f t="shared" si="7"/>
        <v>87</v>
      </c>
      <c r="I36" s="9">
        <v>25</v>
      </c>
      <c r="J36" s="51">
        <f t="shared" si="8"/>
        <v>112</v>
      </c>
      <c r="K36" s="148"/>
    </row>
    <row r="37" spans="1:11" ht="15">
      <c r="A37" s="3" t="s">
        <v>6</v>
      </c>
      <c r="B37" s="4" t="s">
        <v>39</v>
      </c>
      <c r="C37" s="13">
        <v>4</v>
      </c>
      <c r="D37" s="53">
        <v>31</v>
      </c>
      <c r="E37" s="9">
        <v>29</v>
      </c>
      <c r="F37" s="196">
        <f t="shared" si="6"/>
        <v>60</v>
      </c>
      <c r="G37" s="10">
        <v>25</v>
      </c>
      <c r="H37" s="196">
        <f t="shared" si="7"/>
        <v>85</v>
      </c>
      <c r="I37" s="9">
        <v>24</v>
      </c>
      <c r="J37" s="51">
        <f t="shared" si="8"/>
        <v>109</v>
      </c>
      <c r="K37" s="148"/>
    </row>
    <row r="38" spans="1:12" ht="15">
      <c r="A38" s="3" t="s">
        <v>6</v>
      </c>
      <c r="B38" s="4" t="s">
        <v>39</v>
      </c>
      <c r="C38" s="13">
        <v>3</v>
      </c>
      <c r="D38" s="53">
        <v>28</v>
      </c>
      <c r="E38" s="9">
        <v>27</v>
      </c>
      <c r="F38" s="196">
        <f t="shared" si="6"/>
        <v>55</v>
      </c>
      <c r="G38" s="10">
        <v>29</v>
      </c>
      <c r="H38" s="196">
        <f t="shared" si="7"/>
        <v>84</v>
      </c>
      <c r="I38" s="9">
        <v>23</v>
      </c>
      <c r="J38" s="51">
        <f t="shared" si="8"/>
        <v>107</v>
      </c>
      <c r="K38" s="148"/>
      <c r="L38" s="207" t="s">
        <v>399</v>
      </c>
    </row>
    <row r="39" spans="1:11" ht="15">
      <c r="A39" s="3" t="s">
        <v>7</v>
      </c>
      <c r="B39" s="4" t="s">
        <v>44</v>
      </c>
      <c r="C39" s="13">
        <v>2</v>
      </c>
      <c r="D39" s="53">
        <v>20</v>
      </c>
      <c r="E39" s="9">
        <v>23</v>
      </c>
      <c r="F39" s="196">
        <f t="shared" si="6"/>
        <v>43</v>
      </c>
      <c r="G39" s="10">
        <v>0</v>
      </c>
      <c r="H39" s="196">
        <f t="shared" si="7"/>
        <v>43</v>
      </c>
      <c r="I39" s="9">
        <v>13</v>
      </c>
      <c r="J39" s="51">
        <f t="shared" si="8"/>
        <v>56</v>
      </c>
      <c r="K39" s="148"/>
    </row>
    <row r="40" spans="1:11" ht="15">
      <c r="A40" s="3" t="s">
        <v>5</v>
      </c>
      <c r="B40" s="137" t="s">
        <v>49</v>
      </c>
      <c r="C40" s="13">
        <v>2</v>
      </c>
      <c r="D40" s="53">
        <v>4</v>
      </c>
      <c r="E40" s="9">
        <v>17</v>
      </c>
      <c r="F40" s="196">
        <f t="shared" si="6"/>
        <v>21</v>
      </c>
      <c r="G40" s="10">
        <v>0</v>
      </c>
      <c r="H40" s="196">
        <f t="shared" si="7"/>
        <v>21</v>
      </c>
      <c r="I40" s="9">
        <v>2</v>
      </c>
      <c r="J40" s="51">
        <f t="shared" si="8"/>
        <v>23</v>
      </c>
      <c r="K40" s="148"/>
    </row>
    <row r="41" spans="1:11" ht="15">
      <c r="A41" s="3"/>
      <c r="B41" s="4"/>
      <c r="C41" s="2"/>
      <c r="D41" s="53"/>
      <c r="E41" s="9"/>
      <c r="F41" s="196">
        <f t="shared" si="6"/>
      </c>
      <c r="G41" s="10"/>
      <c r="H41" s="196">
        <f t="shared" si="7"/>
      </c>
      <c r="I41" s="9"/>
      <c r="J41" s="51">
        <f t="shared" si="8"/>
        <v>0</v>
      </c>
      <c r="K41" s="148"/>
    </row>
    <row r="42" spans="1:11" ht="15">
      <c r="A42" s="3"/>
      <c r="B42" s="4"/>
      <c r="C42" s="13"/>
      <c r="D42" s="53"/>
      <c r="E42" s="9"/>
      <c r="F42" s="196">
        <f t="shared" si="6"/>
      </c>
      <c r="G42" s="10"/>
      <c r="H42" s="196">
        <f t="shared" si="7"/>
      </c>
      <c r="I42" s="9"/>
      <c r="J42" s="51">
        <f t="shared" si="8"/>
        <v>0</v>
      </c>
      <c r="K42" s="148"/>
    </row>
    <row r="43" spans="1:11" ht="15">
      <c r="A43" s="3"/>
      <c r="B43" s="4"/>
      <c r="C43" s="60"/>
      <c r="D43" s="53"/>
      <c r="E43" s="9"/>
      <c r="F43" s="196">
        <f t="shared" si="6"/>
      </c>
      <c r="G43" s="10"/>
      <c r="H43" s="196">
        <f t="shared" si="7"/>
      </c>
      <c r="I43" s="9"/>
      <c r="J43" s="51">
        <f t="shared" si="8"/>
        <v>0</v>
      </c>
      <c r="K43" s="148"/>
    </row>
    <row r="44" spans="1:11" ht="15">
      <c r="A44" s="3"/>
      <c r="B44" s="137"/>
      <c r="C44" s="13"/>
      <c r="D44" s="53"/>
      <c r="E44" s="9"/>
      <c r="F44" s="196">
        <f t="shared" si="6"/>
      </c>
      <c r="G44" s="10"/>
      <c r="H44" s="196">
        <f t="shared" si="7"/>
      </c>
      <c r="I44" s="9"/>
      <c r="J44" s="51">
        <f t="shared" si="8"/>
        <v>0</v>
      </c>
      <c r="K44" s="148"/>
    </row>
    <row r="45" spans="1:11" ht="15">
      <c r="A45" s="3"/>
      <c r="B45" s="4"/>
      <c r="C45" s="62"/>
      <c r="D45" s="53"/>
      <c r="E45" s="9"/>
      <c r="F45" s="196">
        <f t="shared" si="6"/>
      </c>
      <c r="G45" s="10"/>
      <c r="H45" s="196">
        <f t="shared" si="7"/>
      </c>
      <c r="I45" s="9"/>
      <c r="J45" s="51">
        <f t="shared" si="8"/>
        <v>0</v>
      </c>
      <c r="K45" s="148"/>
    </row>
    <row r="46" spans="1:11" ht="15">
      <c r="A46" s="3"/>
      <c r="B46" s="4"/>
      <c r="C46" s="13"/>
      <c r="D46" s="53"/>
      <c r="E46" s="9"/>
      <c r="F46" s="196">
        <f t="shared" si="6"/>
      </c>
      <c r="G46" s="10"/>
      <c r="H46" s="196">
        <f t="shared" si="7"/>
      </c>
      <c r="I46" s="9"/>
      <c r="J46" s="51">
        <f t="shared" si="8"/>
        <v>0</v>
      </c>
      <c r="K46" s="148"/>
    </row>
    <row r="48" spans="1:11" ht="12.75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7"/>
    </row>
  </sheetData>
  <sheetProtection/>
  <mergeCells count="4">
    <mergeCell ref="A48:K48"/>
    <mergeCell ref="A1:K2"/>
    <mergeCell ref="A15:K16"/>
    <mergeCell ref="A30:K31"/>
  </mergeCells>
  <printOptions/>
  <pageMargins left="0.3937007874015748" right="0" top="0.984251968503937" bottom="0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U1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8" customHeight="1"/>
  <cols>
    <col min="1" max="1" width="5.140625" style="88" customWidth="1"/>
    <col min="2" max="2" width="6.57421875" style="88" hidden="1" customWidth="1"/>
    <col min="3" max="3" width="3.28125" style="88" hidden="1" customWidth="1"/>
    <col min="4" max="4" width="25.7109375" style="48" customWidth="1"/>
    <col min="5" max="5" width="21.8515625" style="74" customWidth="1"/>
    <col min="6" max="11" width="5.7109375" style="111" customWidth="1"/>
    <col min="12" max="12" width="5.7109375" style="162" customWidth="1"/>
    <col min="13" max="14" width="9.140625" style="45" customWidth="1"/>
    <col min="15" max="15" width="10.7109375" style="45" bestFit="1" customWidth="1"/>
    <col min="16" max="16" width="11.421875" style="45" bestFit="1" customWidth="1"/>
    <col min="17" max="16384" width="9.140625" style="45" customWidth="1"/>
  </cols>
  <sheetData>
    <row r="1" spans="1:11" ht="39" customHeight="1" thickBot="1">
      <c r="A1" s="228" t="s">
        <v>358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8" s="48" customFormat="1" ht="18" customHeight="1" thickBot="1" thickTop="1">
      <c r="A2" s="89" t="s">
        <v>53</v>
      </c>
      <c r="B2" s="89"/>
      <c r="C2" s="89"/>
      <c r="D2" s="89" t="s">
        <v>0</v>
      </c>
      <c r="E2" s="95" t="s">
        <v>1</v>
      </c>
      <c r="F2" s="90">
        <f>1</f>
        <v>1</v>
      </c>
      <c r="G2" s="90">
        <v>2</v>
      </c>
      <c r="H2" s="90">
        <v>3</v>
      </c>
      <c r="I2" s="90">
        <v>4</v>
      </c>
      <c r="J2" s="90">
        <v>5</v>
      </c>
      <c r="K2" s="91" t="s">
        <v>2</v>
      </c>
      <c r="L2" s="162" t="s">
        <v>273</v>
      </c>
      <c r="O2" s="190" t="s">
        <v>337</v>
      </c>
      <c r="P2" s="190" t="s">
        <v>338</v>
      </c>
      <c r="Q2" s="190" t="s">
        <v>339</v>
      </c>
      <c r="R2" s="190" t="s">
        <v>340</v>
      </c>
    </row>
    <row r="3" spans="1:18" s="48" customFormat="1" ht="18" customHeight="1" thickTop="1">
      <c r="A3" s="161">
        <v>1</v>
      </c>
      <c r="B3" s="161"/>
      <c r="C3" s="38" t="s">
        <v>236</v>
      </c>
      <c r="D3" s="48" t="s">
        <v>116</v>
      </c>
      <c r="E3" s="97" t="s">
        <v>87</v>
      </c>
      <c r="F3" s="111">
        <v>8</v>
      </c>
      <c r="G3" s="111">
        <v>8</v>
      </c>
      <c r="H3" s="111">
        <v>8</v>
      </c>
      <c r="I3" s="111">
        <v>8</v>
      </c>
      <c r="J3" s="111">
        <v>8</v>
      </c>
      <c r="K3" s="92">
        <f>IF(COUNT(F3:J3)&gt;0,SUM(F3:J3),0)+0.01</f>
        <v>40.01</v>
      </c>
      <c r="L3" s="205" t="s">
        <v>399</v>
      </c>
      <c r="O3" s="191">
        <f>IF(F3+G3=16,1,"")</f>
        <v>1</v>
      </c>
      <c r="P3" s="191">
        <f>IF(F3+G3+H3=24,1,"")</f>
        <v>1</v>
      </c>
      <c r="Q3" s="191">
        <f>IF(F3+G3+H3+I3=32,1,"")</f>
        <v>1</v>
      </c>
      <c r="R3" s="191">
        <f>IF(F3+G3+H3+I3+J3=40,1,"")</f>
        <v>1</v>
      </c>
    </row>
    <row r="4" spans="1:18" s="48" customFormat="1" ht="18" customHeight="1">
      <c r="A4" s="38">
        <f>+A3+1</f>
        <v>2</v>
      </c>
      <c r="B4" s="38"/>
      <c r="C4" s="38"/>
      <c r="D4" s="46" t="s">
        <v>103</v>
      </c>
      <c r="E4" s="96" t="s">
        <v>104</v>
      </c>
      <c r="F4" s="92">
        <v>8</v>
      </c>
      <c r="G4" s="92">
        <v>8</v>
      </c>
      <c r="H4" s="92">
        <v>8</v>
      </c>
      <c r="I4" s="92">
        <v>8</v>
      </c>
      <c r="J4" s="92">
        <v>8</v>
      </c>
      <c r="K4" s="92">
        <f aca="true" t="shared" si="0" ref="K4:K35">IF(COUNT(F4:J4)&gt;0,SUM(F4:J4),0)</f>
        <v>40</v>
      </c>
      <c r="L4" s="163"/>
      <c r="O4" s="191">
        <f aca="true" t="shared" si="1" ref="O4:O68">IF(F4+G4=16,1,"")</f>
        <v>1</v>
      </c>
      <c r="P4" s="191">
        <f aca="true" t="shared" si="2" ref="P4:P68">IF(F4+G4+H4=24,1,"")</f>
        <v>1</v>
      </c>
      <c r="Q4" s="191">
        <f aca="true" t="shared" si="3" ref="Q4:Q68">IF(F4+G4+H4+I4=32,1,"")</f>
        <v>1</v>
      </c>
      <c r="R4" s="191">
        <f aca="true" t="shared" si="4" ref="R4:R68">IF(F4+G4+H4+I4+J4=40,1,"")</f>
        <v>1</v>
      </c>
    </row>
    <row r="5" spans="1:18" s="48" customFormat="1" ht="18" customHeight="1">
      <c r="A5" s="38">
        <f aca="true" t="shared" si="5" ref="A5:A71">+A4+1</f>
        <v>3</v>
      </c>
      <c r="B5" s="38"/>
      <c r="C5" s="38" t="s">
        <v>236</v>
      </c>
      <c r="D5" s="46" t="s">
        <v>123</v>
      </c>
      <c r="E5" s="96" t="s">
        <v>126</v>
      </c>
      <c r="F5" s="111">
        <v>8</v>
      </c>
      <c r="G5" s="111">
        <v>8</v>
      </c>
      <c r="H5" s="111">
        <v>8</v>
      </c>
      <c r="I5" s="111">
        <v>8</v>
      </c>
      <c r="J5" s="111">
        <v>8</v>
      </c>
      <c r="K5" s="92">
        <f t="shared" si="0"/>
        <v>40</v>
      </c>
      <c r="L5" s="163"/>
      <c r="O5" s="191">
        <f t="shared" si="1"/>
        <v>1</v>
      </c>
      <c r="P5" s="191">
        <f t="shared" si="2"/>
        <v>1</v>
      </c>
      <c r="Q5" s="191">
        <f t="shared" si="3"/>
        <v>1</v>
      </c>
      <c r="R5" s="191">
        <f t="shared" si="4"/>
        <v>1</v>
      </c>
    </row>
    <row r="6" spans="1:18" s="48" customFormat="1" ht="18" customHeight="1">
      <c r="A6" s="38">
        <f t="shared" si="5"/>
        <v>4</v>
      </c>
      <c r="B6" s="38"/>
      <c r="C6" s="38"/>
      <c r="D6" s="48" t="s">
        <v>378</v>
      </c>
      <c r="E6" s="97" t="s">
        <v>126</v>
      </c>
      <c r="F6" s="111">
        <v>8</v>
      </c>
      <c r="G6" s="111">
        <v>8</v>
      </c>
      <c r="H6" s="111">
        <v>8</v>
      </c>
      <c r="I6" s="111">
        <v>8</v>
      </c>
      <c r="J6" s="111">
        <v>8</v>
      </c>
      <c r="K6" s="92">
        <f t="shared" si="0"/>
        <v>40</v>
      </c>
      <c r="L6" s="163"/>
      <c r="O6" s="191">
        <f t="shared" si="1"/>
        <v>1</v>
      </c>
      <c r="P6" s="191">
        <f t="shared" si="2"/>
        <v>1</v>
      </c>
      <c r="Q6" s="191">
        <f t="shared" si="3"/>
        <v>1</v>
      </c>
      <c r="R6" s="191">
        <f t="shared" si="4"/>
        <v>1</v>
      </c>
    </row>
    <row r="7" spans="1:18" s="48" customFormat="1" ht="18" customHeight="1">
      <c r="A7" s="38">
        <f t="shared" si="5"/>
        <v>5</v>
      </c>
      <c r="B7" s="38"/>
      <c r="C7" s="38"/>
      <c r="D7" s="48" t="s">
        <v>148</v>
      </c>
      <c r="E7" s="74" t="s">
        <v>88</v>
      </c>
      <c r="F7" s="111">
        <v>8</v>
      </c>
      <c r="G7" s="111">
        <v>8</v>
      </c>
      <c r="H7" s="111">
        <v>8</v>
      </c>
      <c r="I7" s="111">
        <v>8</v>
      </c>
      <c r="J7" s="111">
        <v>8</v>
      </c>
      <c r="K7" s="92">
        <f t="shared" si="0"/>
        <v>40</v>
      </c>
      <c r="L7" s="163"/>
      <c r="O7" s="191">
        <f t="shared" si="1"/>
        <v>1</v>
      </c>
      <c r="P7" s="191">
        <f t="shared" si="2"/>
        <v>1</v>
      </c>
      <c r="Q7" s="191">
        <f t="shared" si="3"/>
        <v>1</v>
      </c>
      <c r="R7" s="191">
        <f t="shared" si="4"/>
        <v>1</v>
      </c>
    </row>
    <row r="8" spans="1:18" s="48" customFormat="1" ht="18" customHeight="1">
      <c r="A8" s="38">
        <f t="shared" si="5"/>
        <v>6</v>
      </c>
      <c r="B8" s="38"/>
      <c r="C8" s="38" t="s">
        <v>236</v>
      </c>
      <c r="D8" s="48" t="s">
        <v>254</v>
      </c>
      <c r="E8" s="97" t="s">
        <v>87</v>
      </c>
      <c r="F8" s="111">
        <v>8</v>
      </c>
      <c r="G8" s="111">
        <v>8</v>
      </c>
      <c r="H8" s="111">
        <v>8</v>
      </c>
      <c r="I8" s="111">
        <v>8</v>
      </c>
      <c r="J8" s="111">
        <v>8</v>
      </c>
      <c r="K8" s="92">
        <f t="shared" si="0"/>
        <v>40</v>
      </c>
      <c r="L8" s="163"/>
      <c r="O8" s="191">
        <f t="shared" si="1"/>
        <v>1</v>
      </c>
      <c r="P8" s="191">
        <f t="shared" si="2"/>
        <v>1</v>
      </c>
      <c r="Q8" s="191">
        <f t="shared" si="3"/>
        <v>1</v>
      </c>
      <c r="R8" s="191">
        <f t="shared" si="4"/>
        <v>1</v>
      </c>
    </row>
    <row r="9" spans="1:18" s="48" customFormat="1" ht="18" customHeight="1">
      <c r="A9" s="38">
        <f t="shared" si="5"/>
        <v>7</v>
      </c>
      <c r="B9" s="38"/>
      <c r="C9" s="38"/>
      <c r="D9" s="48" t="s">
        <v>113</v>
      </c>
      <c r="E9" s="97" t="s">
        <v>107</v>
      </c>
      <c r="F9" s="111">
        <v>8</v>
      </c>
      <c r="G9" s="111">
        <v>8</v>
      </c>
      <c r="H9" s="111">
        <v>8</v>
      </c>
      <c r="I9" s="111">
        <v>8</v>
      </c>
      <c r="J9" s="111">
        <v>8</v>
      </c>
      <c r="K9" s="92">
        <f t="shared" si="0"/>
        <v>40</v>
      </c>
      <c r="L9" s="163"/>
      <c r="O9" s="191">
        <f t="shared" si="1"/>
        <v>1</v>
      </c>
      <c r="P9" s="191">
        <f t="shared" si="2"/>
        <v>1</v>
      </c>
      <c r="Q9" s="191">
        <f t="shared" si="3"/>
        <v>1</v>
      </c>
      <c r="R9" s="191">
        <f t="shared" si="4"/>
        <v>1</v>
      </c>
    </row>
    <row r="10" spans="1:18" s="48" customFormat="1" ht="18" customHeight="1">
      <c r="A10" s="38">
        <f t="shared" si="5"/>
        <v>8</v>
      </c>
      <c r="B10" s="38"/>
      <c r="C10" s="38"/>
      <c r="D10" s="48" t="s">
        <v>175</v>
      </c>
      <c r="E10" s="74" t="s">
        <v>91</v>
      </c>
      <c r="F10" s="111">
        <v>8</v>
      </c>
      <c r="G10" s="111">
        <v>8</v>
      </c>
      <c r="H10" s="111">
        <v>8</v>
      </c>
      <c r="I10" s="111">
        <v>8</v>
      </c>
      <c r="J10" s="111">
        <v>8</v>
      </c>
      <c r="K10" s="92">
        <f t="shared" si="0"/>
        <v>40</v>
      </c>
      <c r="L10" s="163"/>
      <c r="O10" s="191">
        <f t="shared" si="1"/>
        <v>1</v>
      </c>
      <c r="P10" s="191">
        <f t="shared" si="2"/>
        <v>1</v>
      </c>
      <c r="Q10" s="191">
        <f t="shared" si="3"/>
        <v>1</v>
      </c>
      <c r="R10" s="191">
        <f t="shared" si="4"/>
        <v>1</v>
      </c>
    </row>
    <row r="11" spans="1:18" s="48" customFormat="1" ht="18" customHeight="1">
      <c r="A11" s="38">
        <f t="shared" si="5"/>
        <v>9</v>
      </c>
      <c r="B11" s="38"/>
      <c r="C11" s="38"/>
      <c r="D11" s="48" t="s">
        <v>258</v>
      </c>
      <c r="E11" s="74" t="s">
        <v>91</v>
      </c>
      <c r="F11" s="111">
        <v>8</v>
      </c>
      <c r="G11" s="111">
        <v>8</v>
      </c>
      <c r="H11" s="111">
        <v>8</v>
      </c>
      <c r="I11" s="111">
        <v>8</v>
      </c>
      <c r="J11" s="111">
        <v>8</v>
      </c>
      <c r="K11" s="92">
        <f t="shared" si="0"/>
        <v>40</v>
      </c>
      <c r="L11" s="163"/>
      <c r="O11" s="191">
        <f t="shared" si="1"/>
        <v>1</v>
      </c>
      <c r="P11" s="191">
        <f t="shared" si="2"/>
        <v>1</v>
      </c>
      <c r="Q11" s="191">
        <f t="shared" si="3"/>
        <v>1</v>
      </c>
      <c r="R11" s="191">
        <f t="shared" si="4"/>
        <v>1</v>
      </c>
    </row>
    <row r="12" spans="1:18" s="48" customFormat="1" ht="18" customHeight="1">
      <c r="A12" s="38">
        <f t="shared" si="5"/>
        <v>10</v>
      </c>
      <c r="B12" s="38"/>
      <c r="C12" s="38"/>
      <c r="D12" s="48" t="s">
        <v>176</v>
      </c>
      <c r="E12" s="74" t="s">
        <v>91</v>
      </c>
      <c r="F12" s="111">
        <v>8</v>
      </c>
      <c r="G12" s="111">
        <v>8</v>
      </c>
      <c r="H12" s="111">
        <v>8</v>
      </c>
      <c r="I12" s="111">
        <v>8</v>
      </c>
      <c r="J12" s="111">
        <v>8</v>
      </c>
      <c r="K12" s="92">
        <f t="shared" si="0"/>
        <v>40</v>
      </c>
      <c r="L12" s="163"/>
      <c r="O12" s="191">
        <f t="shared" si="1"/>
        <v>1</v>
      </c>
      <c r="P12" s="191">
        <f t="shared" si="2"/>
        <v>1</v>
      </c>
      <c r="Q12" s="191">
        <f t="shared" si="3"/>
        <v>1</v>
      </c>
      <c r="R12" s="191">
        <f t="shared" si="4"/>
        <v>1</v>
      </c>
    </row>
    <row r="13" spans="1:18" s="48" customFormat="1" ht="18" customHeight="1">
      <c r="A13" s="38">
        <f t="shared" si="5"/>
        <v>11</v>
      </c>
      <c r="B13" s="38"/>
      <c r="C13" s="38"/>
      <c r="D13" s="48" t="s">
        <v>90</v>
      </c>
      <c r="E13" s="74" t="s">
        <v>91</v>
      </c>
      <c r="F13" s="111">
        <v>8</v>
      </c>
      <c r="G13" s="111">
        <v>8</v>
      </c>
      <c r="H13" s="111">
        <v>8</v>
      </c>
      <c r="I13" s="111">
        <v>8</v>
      </c>
      <c r="J13" s="111">
        <v>8</v>
      </c>
      <c r="K13" s="92">
        <f t="shared" si="0"/>
        <v>40</v>
      </c>
      <c r="L13" s="163"/>
      <c r="O13" s="191">
        <f t="shared" si="1"/>
        <v>1</v>
      </c>
      <c r="P13" s="191">
        <f t="shared" si="2"/>
        <v>1</v>
      </c>
      <c r="Q13" s="191">
        <f t="shared" si="3"/>
        <v>1</v>
      </c>
      <c r="R13" s="191">
        <f t="shared" si="4"/>
        <v>1</v>
      </c>
    </row>
    <row r="14" spans="1:18" s="48" customFormat="1" ht="18" customHeight="1">
      <c r="A14" s="38">
        <f t="shared" si="5"/>
        <v>12</v>
      </c>
      <c r="B14" s="38"/>
      <c r="C14" s="38"/>
      <c r="D14" s="48" t="s">
        <v>132</v>
      </c>
      <c r="E14" s="96" t="s">
        <v>89</v>
      </c>
      <c r="F14" s="111">
        <v>8</v>
      </c>
      <c r="G14" s="111">
        <v>8</v>
      </c>
      <c r="H14" s="111">
        <v>8</v>
      </c>
      <c r="I14" s="111">
        <v>8</v>
      </c>
      <c r="J14" s="111">
        <v>8</v>
      </c>
      <c r="K14" s="92">
        <f t="shared" si="0"/>
        <v>40</v>
      </c>
      <c r="L14" s="163"/>
      <c r="O14" s="191">
        <f t="shared" si="1"/>
        <v>1</v>
      </c>
      <c r="P14" s="191">
        <f t="shared" si="2"/>
        <v>1</v>
      </c>
      <c r="Q14" s="191">
        <f t="shared" si="3"/>
        <v>1</v>
      </c>
      <c r="R14" s="191">
        <f t="shared" si="4"/>
        <v>1</v>
      </c>
    </row>
    <row r="15" spans="1:18" s="48" customFormat="1" ht="18" customHeight="1">
      <c r="A15" s="38">
        <f t="shared" si="5"/>
        <v>13</v>
      </c>
      <c r="B15" s="38"/>
      <c r="C15" s="38"/>
      <c r="D15" s="48" t="s">
        <v>382</v>
      </c>
      <c r="E15" s="74" t="s">
        <v>89</v>
      </c>
      <c r="F15" s="111">
        <v>8</v>
      </c>
      <c r="G15" s="111">
        <v>8</v>
      </c>
      <c r="H15" s="111">
        <v>8</v>
      </c>
      <c r="I15" s="111">
        <v>8</v>
      </c>
      <c r="J15" s="111">
        <v>8</v>
      </c>
      <c r="K15" s="92">
        <f t="shared" si="0"/>
        <v>40</v>
      </c>
      <c r="L15" s="163"/>
      <c r="O15" s="191">
        <f t="shared" si="1"/>
        <v>1</v>
      </c>
      <c r="P15" s="191">
        <f t="shared" si="2"/>
        <v>1</v>
      </c>
      <c r="Q15" s="191">
        <f t="shared" si="3"/>
        <v>1</v>
      </c>
      <c r="R15" s="191">
        <f t="shared" si="4"/>
        <v>1</v>
      </c>
    </row>
    <row r="16" spans="1:18" s="48" customFormat="1" ht="18" customHeight="1">
      <c r="A16" s="38">
        <f t="shared" si="5"/>
        <v>14</v>
      </c>
      <c r="B16" s="38"/>
      <c r="C16" s="38"/>
      <c r="D16" s="48" t="s">
        <v>139</v>
      </c>
      <c r="E16" s="96" t="s">
        <v>89</v>
      </c>
      <c r="F16" s="92">
        <v>8</v>
      </c>
      <c r="G16" s="92">
        <v>8</v>
      </c>
      <c r="H16" s="92">
        <v>8</v>
      </c>
      <c r="I16" s="92">
        <v>8</v>
      </c>
      <c r="J16" s="92">
        <v>8</v>
      </c>
      <c r="K16" s="92">
        <f t="shared" si="0"/>
        <v>40</v>
      </c>
      <c r="L16" s="163"/>
      <c r="O16" s="191">
        <f t="shared" si="1"/>
        <v>1</v>
      </c>
      <c r="P16" s="191">
        <f t="shared" si="2"/>
        <v>1</v>
      </c>
      <c r="Q16" s="191">
        <f t="shared" si="3"/>
        <v>1</v>
      </c>
      <c r="R16" s="191">
        <f t="shared" si="4"/>
        <v>1</v>
      </c>
    </row>
    <row r="17" spans="1:18" s="48" customFormat="1" ht="18" customHeight="1">
      <c r="A17" s="38">
        <f t="shared" si="5"/>
        <v>15</v>
      </c>
      <c r="B17" s="38"/>
      <c r="C17" s="38" t="s">
        <v>236</v>
      </c>
      <c r="D17" s="48" t="s">
        <v>131</v>
      </c>
      <c r="E17" s="96" t="s">
        <v>89</v>
      </c>
      <c r="F17" s="111">
        <v>8</v>
      </c>
      <c r="G17" s="111">
        <v>8</v>
      </c>
      <c r="H17" s="111">
        <v>8</v>
      </c>
      <c r="I17" s="111">
        <v>8</v>
      </c>
      <c r="J17" s="111">
        <v>8</v>
      </c>
      <c r="K17" s="92">
        <f t="shared" si="0"/>
        <v>40</v>
      </c>
      <c r="L17" s="163"/>
      <c r="O17" s="191">
        <f t="shared" si="1"/>
        <v>1</v>
      </c>
      <c r="P17" s="191">
        <f t="shared" si="2"/>
        <v>1</v>
      </c>
      <c r="Q17" s="191">
        <f t="shared" si="3"/>
        <v>1</v>
      </c>
      <c r="R17" s="191">
        <f t="shared" si="4"/>
        <v>1</v>
      </c>
    </row>
    <row r="18" spans="1:18" s="48" customFormat="1" ht="18" customHeight="1">
      <c r="A18" s="38">
        <f t="shared" si="5"/>
        <v>16</v>
      </c>
      <c r="B18" s="38"/>
      <c r="C18" s="38"/>
      <c r="D18" s="46" t="s">
        <v>97</v>
      </c>
      <c r="E18" s="96" t="s">
        <v>89</v>
      </c>
      <c r="F18" s="111">
        <v>8</v>
      </c>
      <c r="G18" s="111">
        <v>8</v>
      </c>
      <c r="H18" s="111">
        <v>8</v>
      </c>
      <c r="I18" s="111">
        <v>8</v>
      </c>
      <c r="J18" s="111">
        <v>8</v>
      </c>
      <c r="K18" s="92">
        <f t="shared" si="0"/>
        <v>40</v>
      </c>
      <c r="L18" s="163"/>
      <c r="O18" s="191">
        <f t="shared" si="1"/>
        <v>1</v>
      </c>
      <c r="P18" s="191">
        <f t="shared" si="2"/>
        <v>1</v>
      </c>
      <c r="Q18" s="191">
        <f t="shared" si="3"/>
        <v>1</v>
      </c>
      <c r="R18" s="191">
        <f t="shared" si="4"/>
        <v>1</v>
      </c>
    </row>
    <row r="19" spans="1:18" s="48" customFormat="1" ht="18" customHeight="1">
      <c r="A19" s="38">
        <f t="shared" si="5"/>
        <v>17</v>
      </c>
      <c r="B19" s="38"/>
      <c r="C19" s="38" t="s">
        <v>236</v>
      </c>
      <c r="D19" s="48" t="s">
        <v>130</v>
      </c>
      <c r="E19" s="96" t="s">
        <v>89</v>
      </c>
      <c r="F19" s="111">
        <v>8</v>
      </c>
      <c r="G19" s="111">
        <v>8</v>
      </c>
      <c r="H19" s="111">
        <v>8</v>
      </c>
      <c r="I19" s="111">
        <v>8</v>
      </c>
      <c r="J19" s="111">
        <v>8</v>
      </c>
      <c r="K19" s="92">
        <f t="shared" si="0"/>
        <v>40</v>
      </c>
      <c r="L19" s="163"/>
      <c r="O19" s="191">
        <f t="shared" si="1"/>
        <v>1</v>
      </c>
      <c r="P19" s="191">
        <f t="shared" si="2"/>
        <v>1</v>
      </c>
      <c r="Q19" s="191">
        <f t="shared" si="3"/>
        <v>1</v>
      </c>
      <c r="R19" s="191">
        <f t="shared" si="4"/>
        <v>1</v>
      </c>
    </row>
    <row r="20" spans="1:18" s="48" customFormat="1" ht="18" customHeight="1">
      <c r="A20" s="38">
        <f t="shared" si="5"/>
        <v>18</v>
      </c>
      <c r="B20" s="38"/>
      <c r="C20" s="38"/>
      <c r="D20" s="48" t="s">
        <v>169</v>
      </c>
      <c r="E20" s="74" t="s">
        <v>174</v>
      </c>
      <c r="F20" s="111">
        <v>8</v>
      </c>
      <c r="G20" s="111">
        <v>8</v>
      </c>
      <c r="H20" s="111">
        <v>8</v>
      </c>
      <c r="I20" s="111">
        <v>8</v>
      </c>
      <c r="J20" s="111">
        <v>7</v>
      </c>
      <c r="K20" s="92">
        <f t="shared" si="0"/>
        <v>39</v>
      </c>
      <c r="L20" s="163"/>
      <c r="O20" s="191">
        <f t="shared" si="1"/>
        <v>1</v>
      </c>
      <c r="P20" s="191">
        <f t="shared" si="2"/>
        <v>1</v>
      </c>
      <c r="Q20" s="191">
        <f t="shared" si="3"/>
        <v>1</v>
      </c>
      <c r="R20" s="191">
        <f t="shared" si="4"/>
      </c>
    </row>
    <row r="21" spans="1:18" s="48" customFormat="1" ht="18" customHeight="1">
      <c r="A21" s="38">
        <f t="shared" si="5"/>
        <v>19</v>
      </c>
      <c r="B21" s="38"/>
      <c r="C21" s="38"/>
      <c r="D21" s="48" t="s">
        <v>204</v>
      </c>
      <c r="E21" s="74" t="s">
        <v>174</v>
      </c>
      <c r="F21" s="92">
        <v>8</v>
      </c>
      <c r="G21" s="92">
        <v>8</v>
      </c>
      <c r="H21" s="92">
        <v>8</v>
      </c>
      <c r="I21" s="92">
        <v>8</v>
      </c>
      <c r="J21" s="92">
        <v>7</v>
      </c>
      <c r="K21" s="92">
        <f t="shared" si="0"/>
        <v>39</v>
      </c>
      <c r="L21" s="163"/>
      <c r="O21" s="191">
        <f>IF(F21+G21=16,1,"")</f>
        <v>1</v>
      </c>
      <c r="P21" s="191">
        <f>IF(F21+G21+H21=24,1,"")</f>
        <v>1</v>
      </c>
      <c r="Q21" s="191">
        <f>IF(F21+G21+H21+I21=32,1,"")</f>
        <v>1</v>
      </c>
      <c r="R21" s="191">
        <f>IF(F21+G21+H21+I21+J21=40,1,"")</f>
      </c>
    </row>
    <row r="22" spans="1:18" s="48" customFormat="1" ht="18" customHeight="1">
      <c r="A22" s="38">
        <f t="shared" si="5"/>
        <v>20</v>
      </c>
      <c r="B22" s="38"/>
      <c r="C22" s="38"/>
      <c r="D22" s="48" t="s">
        <v>203</v>
      </c>
      <c r="E22" s="74" t="s">
        <v>174</v>
      </c>
      <c r="F22" s="111">
        <v>8</v>
      </c>
      <c r="G22" s="111">
        <v>8</v>
      </c>
      <c r="H22" s="111">
        <v>8</v>
      </c>
      <c r="I22" s="111">
        <v>8</v>
      </c>
      <c r="J22" s="111">
        <v>7</v>
      </c>
      <c r="K22" s="92">
        <f t="shared" si="0"/>
        <v>39</v>
      </c>
      <c r="L22" s="163"/>
      <c r="O22" s="191">
        <f t="shared" si="1"/>
        <v>1</v>
      </c>
      <c r="P22" s="191">
        <f t="shared" si="2"/>
        <v>1</v>
      </c>
      <c r="Q22" s="191">
        <f t="shared" si="3"/>
        <v>1</v>
      </c>
      <c r="R22" s="191">
        <f t="shared" si="4"/>
      </c>
    </row>
    <row r="23" spans="1:18" s="48" customFormat="1" ht="18" customHeight="1">
      <c r="A23" s="38">
        <f t="shared" si="5"/>
        <v>21</v>
      </c>
      <c r="B23" s="38"/>
      <c r="C23" s="38"/>
      <c r="D23" s="48" t="s">
        <v>108</v>
      </c>
      <c r="E23" s="97" t="s">
        <v>107</v>
      </c>
      <c r="F23" s="111">
        <v>8</v>
      </c>
      <c r="G23" s="111">
        <v>8</v>
      </c>
      <c r="H23" s="111">
        <v>8</v>
      </c>
      <c r="I23" s="111">
        <v>8</v>
      </c>
      <c r="J23" s="111">
        <v>7</v>
      </c>
      <c r="K23" s="92">
        <f t="shared" si="0"/>
        <v>39</v>
      </c>
      <c r="L23" s="163"/>
      <c r="O23" s="191">
        <f t="shared" si="1"/>
        <v>1</v>
      </c>
      <c r="P23" s="191">
        <f t="shared" si="2"/>
        <v>1</v>
      </c>
      <c r="Q23" s="191">
        <f t="shared" si="3"/>
        <v>1</v>
      </c>
      <c r="R23" s="191">
        <f t="shared" si="4"/>
      </c>
    </row>
    <row r="24" spans="1:18" s="48" customFormat="1" ht="18" customHeight="1">
      <c r="A24" s="38">
        <f t="shared" si="5"/>
        <v>22</v>
      </c>
      <c r="B24" s="38"/>
      <c r="C24" s="38"/>
      <c r="D24" s="48" t="s">
        <v>200</v>
      </c>
      <c r="E24" s="74" t="s">
        <v>107</v>
      </c>
      <c r="F24" s="111">
        <v>8</v>
      </c>
      <c r="G24" s="111">
        <v>8</v>
      </c>
      <c r="H24" s="111">
        <v>8</v>
      </c>
      <c r="I24" s="111">
        <v>8</v>
      </c>
      <c r="J24" s="111">
        <v>7</v>
      </c>
      <c r="K24" s="92">
        <f t="shared" si="0"/>
        <v>39</v>
      </c>
      <c r="L24" s="163"/>
      <c r="O24" s="191">
        <f t="shared" si="1"/>
        <v>1</v>
      </c>
      <c r="P24" s="191">
        <f t="shared" si="2"/>
        <v>1</v>
      </c>
      <c r="Q24" s="191">
        <f t="shared" si="3"/>
        <v>1</v>
      </c>
      <c r="R24" s="191">
        <f t="shared" si="4"/>
      </c>
    </row>
    <row r="25" spans="1:18" s="48" customFormat="1" ht="18" customHeight="1">
      <c r="A25" s="38">
        <f t="shared" si="5"/>
        <v>23</v>
      </c>
      <c r="B25" s="38"/>
      <c r="C25" s="38" t="s">
        <v>236</v>
      </c>
      <c r="D25" s="48" t="s">
        <v>114</v>
      </c>
      <c r="E25" s="97" t="s">
        <v>107</v>
      </c>
      <c r="F25" s="111">
        <v>8</v>
      </c>
      <c r="G25" s="111">
        <v>8</v>
      </c>
      <c r="H25" s="111">
        <v>8</v>
      </c>
      <c r="I25" s="111">
        <v>7</v>
      </c>
      <c r="J25" s="111">
        <v>8</v>
      </c>
      <c r="K25" s="92">
        <f t="shared" si="0"/>
        <v>39</v>
      </c>
      <c r="L25" s="163"/>
      <c r="O25" s="191">
        <f t="shared" si="1"/>
        <v>1</v>
      </c>
      <c r="P25" s="191">
        <f t="shared" si="2"/>
        <v>1</v>
      </c>
      <c r="Q25" s="191">
        <f t="shared" si="3"/>
      </c>
      <c r="R25" s="191">
        <f t="shared" si="4"/>
      </c>
    </row>
    <row r="26" spans="1:18" s="48" customFormat="1" ht="18" customHeight="1">
      <c r="A26" s="38">
        <f t="shared" si="5"/>
        <v>24</v>
      </c>
      <c r="B26" s="38"/>
      <c r="C26" s="130"/>
      <c r="D26" s="48" t="s">
        <v>179</v>
      </c>
      <c r="E26" s="74" t="s">
        <v>91</v>
      </c>
      <c r="F26" s="111">
        <v>7</v>
      </c>
      <c r="G26" s="111">
        <v>8</v>
      </c>
      <c r="H26" s="111">
        <v>8</v>
      </c>
      <c r="I26" s="111">
        <v>8</v>
      </c>
      <c r="J26" s="111">
        <v>8</v>
      </c>
      <c r="K26" s="92">
        <f t="shared" si="0"/>
        <v>39</v>
      </c>
      <c r="L26" s="163"/>
      <c r="O26" s="191">
        <f t="shared" si="1"/>
      </c>
      <c r="P26" s="191">
        <f t="shared" si="2"/>
      </c>
      <c r="Q26" s="191">
        <f t="shared" si="3"/>
      </c>
      <c r="R26" s="191">
        <f t="shared" si="4"/>
      </c>
    </row>
    <row r="27" spans="1:18" s="48" customFormat="1" ht="18" customHeight="1">
      <c r="A27" s="38">
        <f t="shared" si="5"/>
        <v>25</v>
      </c>
      <c r="B27" s="38"/>
      <c r="C27" s="38"/>
      <c r="D27" s="48" t="s">
        <v>177</v>
      </c>
      <c r="E27" s="74" t="s">
        <v>91</v>
      </c>
      <c r="F27" s="111">
        <v>8</v>
      </c>
      <c r="G27" s="111">
        <v>8</v>
      </c>
      <c r="H27" s="111">
        <v>8</v>
      </c>
      <c r="I27" s="111">
        <v>8</v>
      </c>
      <c r="J27" s="111">
        <v>7</v>
      </c>
      <c r="K27" s="92">
        <f t="shared" si="0"/>
        <v>39</v>
      </c>
      <c r="L27" s="163"/>
      <c r="O27" s="191">
        <f t="shared" si="1"/>
        <v>1</v>
      </c>
      <c r="P27" s="191">
        <f t="shared" si="2"/>
        <v>1</v>
      </c>
      <c r="Q27" s="191">
        <f t="shared" si="3"/>
        <v>1</v>
      </c>
      <c r="R27" s="191">
        <f t="shared" si="4"/>
      </c>
    </row>
    <row r="28" spans="1:18" s="48" customFormat="1" ht="18" customHeight="1">
      <c r="A28" s="38">
        <f t="shared" si="5"/>
        <v>26</v>
      </c>
      <c r="B28" s="38"/>
      <c r="C28" s="38"/>
      <c r="D28" s="48" t="s">
        <v>226</v>
      </c>
      <c r="E28" s="74" t="s">
        <v>89</v>
      </c>
      <c r="F28" s="111">
        <v>8</v>
      </c>
      <c r="G28" s="111">
        <v>8</v>
      </c>
      <c r="H28" s="111">
        <v>7</v>
      </c>
      <c r="I28" s="111">
        <v>8</v>
      </c>
      <c r="J28" s="111">
        <v>8</v>
      </c>
      <c r="K28" s="92">
        <f t="shared" si="0"/>
        <v>39</v>
      </c>
      <c r="L28" s="163"/>
      <c r="O28" s="191">
        <f t="shared" si="1"/>
        <v>1</v>
      </c>
      <c r="P28" s="191">
        <f t="shared" si="2"/>
      </c>
      <c r="Q28" s="191">
        <f t="shared" si="3"/>
      </c>
      <c r="R28" s="191">
        <f t="shared" si="4"/>
      </c>
    </row>
    <row r="29" spans="1:18" s="48" customFormat="1" ht="18" customHeight="1">
      <c r="A29" s="38">
        <f t="shared" si="5"/>
        <v>27</v>
      </c>
      <c r="B29" s="38"/>
      <c r="C29" s="130"/>
      <c r="D29" s="48" t="s">
        <v>128</v>
      </c>
      <c r="E29" s="96" t="s">
        <v>89</v>
      </c>
      <c r="F29" s="111">
        <v>8</v>
      </c>
      <c r="G29" s="111">
        <v>8</v>
      </c>
      <c r="H29" s="111">
        <v>7</v>
      </c>
      <c r="I29" s="111">
        <v>8</v>
      </c>
      <c r="J29" s="111">
        <v>8</v>
      </c>
      <c r="K29" s="92">
        <f t="shared" si="0"/>
        <v>39</v>
      </c>
      <c r="L29" s="163"/>
      <c r="O29" s="191">
        <f t="shared" si="1"/>
        <v>1</v>
      </c>
      <c r="P29" s="191">
        <f t="shared" si="2"/>
      </c>
      <c r="Q29" s="191">
        <f t="shared" si="3"/>
      </c>
      <c r="R29" s="191">
        <f t="shared" si="4"/>
      </c>
    </row>
    <row r="30" spans="1:18" s="48" customFormat="1" ht="18" customHeight="1">
      <c r="A30" s="38">
        <f t="shared" si="5"/>
        <v>28</v>
      </c>
      <c r="B30" s="38"/>
      <c r="C30" s="38"/>
      <c r="D30" s="48" t="s">
        <v>383</v>
      </c>
      <c r="E30" s="96" t="s">
        <v>89</v>
      </c>
      <c r="F30" s="111">
        <v>8</v>
      </c>
      <c r="G30" s="111">
        <v>8</v>
      </c>
      <c r="H30" s="111">
        <v>8</v>
      </c>
      <c r="I30" s="111">
        <v>8</v>
      </c>
      <c r="J30" s="111">
        <v>7</v>
      </c>
      <c r="K30" s="92">
        <f t="shared" si="0"/>
        <v>39</v>
      </c>
      <c r="L30" s="163"/>
      <c r="O30" s="191">
        <f t="shared" si="1"/>
        <v>1</v>
      </c>
      <c r="P30" s="191">
        <f t="shared" si="2"/>
        <v>1</v>
      </c>
      <c r="Q30" s="191">
        <f t="shared" si="3"/>
        <v>1</v>
      </c>
      <c r="R30" s="191">
        <f t="shared" si="4"/>
      </c>
    </row>
    <row r="31" spans="1:18" s="48" customFormat="1" ht="18" customHeight="1">
      <c r="A31" s="38">
        <f t="shared" si="5"/>
        <v>29</v>
      </c>
      <c r="B31" s="38"/>
      <c r="C31" s="38"/>
      <c r="D31" s="48" t="s">
        <v>129</v>
      </c>
      <c r="E31" s="96" t="s">
        <v>89</v>
      </c>
      <c r="F31" s="111">
        <v>7</v>
      </c>
      <c r="G31" s="111">
        <v>8</v>
      </c>
      <c r="H31" s="111">
        <v>8</v>
      </c>
      <c r="I31" s="111">
        <v>8</v>
      </c>
      <c r="J31" s="111">
        <v>8</v>
      </c>
      <c r="K31" s="92">
        <f t="shared" si="0"/>
        <v>39</v>
      </c>
      <c r="L31" s="163"/>
      <c r="O31" s="191">
        <f t="shared" si="1"/>
      </c>
      <c r="P31" s="191">
        <f t="shared" si="2"/>
      </c>
      <c r="Q31" s="191">
        <f t="shared" si="3"/>
      </c>
      <c r="R31" s="191">
        <f t="shared" si="4"/>
      </c>
    </row>
    <row r="32" spans="1:18" s="48" customFormat="1" ht="18" customHeight="1">
      <c r="A32" s="38">
        <f t="shared" si="5"/>
        <v>30</v>
      </c>
      <c r="B32" s="38"/>
      <c r="C32" s="38"/>
      <c r="D32" s="46" t="s">
        <v>96</v>
      </c>
      <c r="E32" s="96" t="s">
        <v>122</v>
      </c>
      <c r="F32" s="111">
        <v>7</v>
      </c>
      <c r="G32" s="111">
        <v>8</v>
      </c>
      <c r="H32" s="111">
        <v>8</v>
      </c>
      <c r="I32" s="111">
        <v>8</v>
      </c>
      <c r="J32" s="111">
        <v>7</v>
      </c>
      <c r="K32" s="92">
        <f t="shared" si="0"/>
        <v>38</v>
      </c>
      <c r="L32" s="163"/>
      <c r="O32" s="191">
        <f t="shared" si="1"/>
      </c>
      <c r="P32" s="191">
        <f t="shared" si="2"/>
      </c>
      <c r="Q32" s="191">
        <f t="shared" si="3"/>
      </c>
      <c r="R32" s="191">
        <f t="shared" si="4"/>
      </c>
    </row>
    <row r="33" spans="1:18" s="48" customFormat="1" ht="18" customHeight="1">
      <c r="A33" s="38">
        <f t="shared" si="5"/>
        <v>31</v>
      </c>
      <c r="B33" s="38"/>
      <c r="C33" s="38" t="s">
        <v>236</v>
      </c>
      <c r="D33" s="48" t="s">
        <v>149</v>
      </c>
      <c r="E33" s="74" t="s">
        <v>88</v>
      </c>
      <c r="F33" s="111">
        <v>7</v>
      </c>
      <c r="G33" s="111">
        <v>7</v>
      </c>
      <c r="H33" s="111">
        <v>8</v>
      </c>
      <c r="I33" s="111">
        <v>8</v>
      </c>
      <c r="J33" s="111">
        <v>8</v>
      </c>
      <c r="K33" s="92">
        <f t="shared" si="0"/>
        <v>38</v>
      </c>
      <c r="L33" s="163"/>
      <c r="O33" s="191">
        <f t="shared" si="1"/>
      </c>
      <c r="P33" s="191">
        <f t="shared" si="2"/>
      </c>
      <c r="Q33" s="191">
        <f t="shared" si="3"/>
      </c>
      <c r="R33" s="191">
        <f t="shared" si="4"/>
      </c>
    </row>
    <row r="34" spans="1:18" s="48" customFormat="1" ht="18" customHeight="1">
      <c r="A34" s="38">
        <f t="shared" si="5"/>
        <v>32</v>
      </c>
      <c r="B34" s="38"/>
      <c r="C34" s="38" t="s">
        <v>236</v>
      </c>
      <c r="D34" s="48" t="s">
        <v>153</v>
      </c>
      <c r="E34" s="74" t="s">
        <v>88</v>
      </c>
      <c r="F34" s="111">
        <v>8</v>
      </c>
      <c r="G34" s="111">
        <v>7</v>
      </c>
      <c r="H34" s="111">
        <v>7</v>
      </c>
      <c r="I34" s="111">
        <v>8</v>
      </c>
      <c r="J34" s="111">
        <v>8</v>
      </c>
      <c r="K34" s="92">
        <f t="shared" si="0"/>
        <v>38</v>
      </c>
      <c r="L34" s="163"/>
      <c r="O34" s="191">
        <f t="shared" si="1"/>
      </c>
      <c r="P34" s="191">
        <f t="shared" si="2"/>
      </c>
      <c r="Q34" s="191">
        <f t="shared" si="3"/>
      </c>
      <c r="R34" s="191">
        <f t="shared" si="4"/>
      </c>
    </row>
    <row r="35" spans="1:18" s="48" customFormat="1" ht="18" customHeight="1">
      <c r="A35" s="38">
        <f t="shared" si="5"/>
        <v>33</v>
      </c>
      <c r="B35" s="38"/>
      <c r="C35" s="38" t="s">
        <v>236</v>
      </c>
      <c r="D35" s="48" t="s">
        <v>152</v>
      </c>
      <c r="E35" s="74" t="s">
        <v>88</v>
      </c>
      <c r="F35" s="111">
        <v>8</v>
      </c>
      <c r="G35" s="111">
        <v>8</v>
      </c>
      <c r="H35" s="111">
        <v>7</v>
      </c>
      <c r="I35" s="111">
        <v>7</v>
      </c>
      <c r="J35" s="111">
        <v>8</v>
      </c>
      <c r="K35" s="92">
        <f t="shared" si="0"/>
        <v>38</v>
      </c>
      <c r="L35" s="162"/>
      <c r="O35" s="191">
        <f t="shared" si="1"/>
        <v>1</v>
      </c>
      <c r="P35" s="191">
        <f t="shared" si="2"/>
      </c>
      <c r="Q35" s="191">
        <f t="shared" si="3"/>
      </c>
      <c r="R35" s="191">
        <f t="shared" si="4"/>
      </c>
    </row>
    <row r="36" spans="1:18" s="48" customFormat="1" ht="18" customHeight="1">
      <c r="A36" s="38">
        <f t="shared" si="5"/>
        <v>34</v>
      </c>
      <c r="B36" s="38"/>
      <c r="C36" s="38" t="s">
        <v>236</v>
      </c>
      <c r="D36" s="48" t="s">
        <v>159</v>
      </c>
      <c r="E36" s="74" t="s">
        <v>162</v>
      </c>
      <c r="F36" s="111">
        <v>8</v>
      </c>
      <c r="G36" s="111">
        <v>8</v>
      </c>
      <c r="H36" s="111">
        <v>8</v>
      </c>
      <c r="I36" s="111">
        <v>7</v>
      </c>
      <c r="J36" s="111">
        <v>7</v>
      </c>
      <c r="K36" s="92">
        <f aca="true" t="shared" si="6" ref="K36:K67">IF(COUNT(F36:J36)&gt;0,SUM(F36:J36),0)</f>
        <v>38</v>
      </c>
      <c r="L36" s="162"/>
      <c r="O36" s="191">
        <f t="shared" si="1"/>
        <v>1</v>
      </c>
      <c r="P36" s="191">
        <f t="shared" si="2"/>
        <v>1</v>
      </c>
      <c r="Q36" s="191">
        <f t="shared" si="3"/>
      </c>
      <c r="R36" s="191">
        <f t="shared" si="4"/>
      </c>
    </row>
    <row r="37" spans="1:18" s="48" customFormat="1" ht="18" customHeight="1">
      <c r="A37" s="38">
        <f t="shared" si="5"/>
        <v>35</v>
      </c>
      <c r="B37" s="38"/>
      <c r="C37" s="38"/>
      <c r="D37" s="48" t="s">
        <v>220</v>
      </c>
      <c r="E37" s="97" t="s">
        <v>87</v>
      </c>
      <c r="F37" s="111">
        <v>8</v>
      </c>
      <c r="G37" s="111">
        <v>8</v>
      </c>
      <c r="H37" s="111">
        <v>8</v>
      </c>
      <c r="I37" s="111">
        <v>8</v>
      </c>
      <c r="J37" s="111">
        <v>6</v>
      </c>
      <c r="K37" s="92">
        <f t="shared" si="6"/>
        <v>38</v>
      </c>
      <c r="L37" s="162"/>
      <c r="O37" s="191">
        <f t="shared" si="1"/>
        <v>1</v>
      </c>
      <c r="P37" s="191">
        <f t="shared" si="2"/>
        <v>1</v>
      </c>
      <c r="Q37" s="191">
        <f t="shared" si="3"/>
        <v>1</v>
      </c>
      <c r="R37" s="191">
        <f t="shared" si="4"/>
      </c>
    </row>
    <row r="38" spans="1:18" s="48" customFormat="1" ht="18" customHeight="1">
      <c r="A38" s="38">
        <f t="shared" si="5"/>
        <v>36</v>
      </c>
      <c r="B38" s="38"/>
      <c r="C38" s="38"/>
      <c r="D38" s="48" t="s">
        <v>235</v>
      </c>
      <c r="E38" s="97" t="s">
        <v>87</v>
      </c>
      <c r="F38" s="111">
        <v>8</v>
      </c>
      <c r="G38" s="111">
        <v>8</v>
      </c>
      <c r="H38" s="111">
        <v>8</v>
      </c>
      <c r="I38" s="111">
        <v>7</v>
      </c>
      <c r="J38" s="111">
        <v>7</v>
      </c>
      <c r="K38" s="92">
        <f t="shared" si="6"/>
        <v>38</v>
      </c>
      <c r="L38" s="162"/>
      <c r="O38" s="191">
        <f t="shared" si="1"/>
        <v>1</v>
      </c>
      <c r="P38" s="191">
        <f t="shared" si="2"/>
        <v>1</v>
      </c>
      <c r="Q38" s="191">
        <f t="shared" si="3"/>
      </c>
      <c r="R38" s="191">
        <f t="shared" si="4"/>
      </c>
    </row>
    <row r="39" spans="1:18" s="48" customFormat="1" ht="18" customHeight="1">
      <c r="A39" s="38">
        <f t="shared" si="5"/>
        <v>37</v>
      </c>
      <c r="B39" s="38"/>
      <c r="C39" s="38"/>
      <c r="D39" s="48" t="s">
        <v>109</v>
      </c>
      <c r="E39" s="97" t="s">
        <v>107</v>
      </c>
      <c r="F39" s="111">
        <v>8</v>
      </c>
      <c r="G39" s="111">
        <v>8</v>
      </c>
      <c r="H39" s="111">
        <v>8</v>
      </c>
      <c r="I39" s="111">
        <v>8</v>
      </c>
      <c r="J39" s="111">
        <v>6</v>
      </c>
      <c r="K39" s="92">
        <f t="shared" si="6"/>
        <v>38</v>
      </c>
      <c r="L39" s="162"/>
      <c r="O39" s="191">
        <f t="shared" si="1"/>
        <v>1</v>
      </c>
      <c r="P39" s="191">
        <f t="shared" si="2"/>
        <v>1</v>
      </c>
      <c r="Q39" s="191">
        <f t="shared" si="3"/>
        <v>1</v>
      </c>
      <c r="R39" s="191">
        <f t="shared" si="4"/>
      </c>
    </row>
    <row r="40" spans="1:18" s="48" customFormat="1" ht="18" customHeight="1">
      <c r="A40" s="38">
        <f t="shared" si="5"/>
        <v>38</v>
      </c>
      <c r="B40" s="38"/>
      <c r="C40" s="130"/>
      <c r="D40" s="48" t="s">
        <v>106</v>
      </c>
      <c r="E40" s="97" t="s">
        <v>107</v>
      </c>
      <c r="F40" s="111">
        <v>8</v>
      </c>
      <c r="G40" s="111">
        <v>8</v>
      </c>
      <c r="H40" s="111">
        <v>8</v>
      </c>
      <c r="I40" s="111">
        <v>8</v>
      </c>
      <c r="J40" s="111">
        <v>6</v>
      </c>
      <c r="K40" s="92">
        <f t="shared" si="6"/>
        <v>38</v>
      </c>
      <c r="L40" s="162"/>
      <c r="O40" s="191">
        <f t="shared" si="1"/>
        <v>1</v>
      </c>
      <c r="P40" s="191">
        <f t="shared" si="2"/>
        <v>1</v>
      </c>
      <c r="Q40" s="191">
        <f t="shared" si="3"/>
        <v>1</v>
      </c>
      <c r="R40" s="191">
        <f t="shared" si="4"/>
      </c>
    </row>
    <row r="41" spans="1:18" s="48" customFormat="1" ht="18" customHeight="1">
      <c r="A41" s="38">
        <f t="shared" si="5"/>
        <v>39</v>
      </c>
      <c r="B41" s="38"/>
      <c r="C41" s="38"/>
      <c r="D41" s="48" t="s">
        <v>210</v>
      </c>
      <c r="E41" s="74" t="s">
        <v>91</v>
      </c>
      <c r="F41" s="111">
        <v>8</v>
      </c>
      <c r="G41" s="111">
        <v>8</v>
      </c>
      <c r="H41" s="111">
        <v>8</v>
      </c>
      <c r="I41" s="111">
        <v>8</v>
      </c>
      <c r="J41" s="111">
        <v>6</v>
      </c>
      <c r="K41" s="92">
        <f t="shared" si="6"/>
        <v>38</v>
      </c>
      <c r="L41" s="162"/>
      <c r="O41" s="191">
        <f t="shared" si="1"/>
        <v>1</v>
      </c>
      <c r="P41" s="191">
        <f t="shared" si="2"/>
        <v>1</v>
      </c>
      <c r="Q41" s="191">
        <f t="shared" si="3"/>
        <v>1</v>
      </c>
      <c r="R41" s="191">
        <f t="shared" si="4"/>
      </c>
    </row>
    <row r="42" spans="1:18" s="48" customFormat="1" ht="18" customHeight="1">
      <c r="A42" s="38">
        <f t="shared" si="5"/>
        <v>40</v>
      </c>
      <c r="B42" s="38"/>
      <c r="C42" s="38"/>
      <c r="D42" s="48" t="s">
        <v>170</v>
      </c>
      <c r="E42" s="74" t="s">
        <v>174</v>
      </c>
      <c r="F42" s="111">
        <v>8</v>
      </c>
      <c r="G42" s="111">
        <v>7</v>
      </c>
      <c r="H42" s="111">
        <v>7</v>
      </c>
      <c r="I42" s="111">
        <v>8</v>
      </c>
      <c r="J42" s="111">
        <v>7</v>
      </c>
      <c r="K42" s="92">
        <f t="shared" si="6"/>
        <v>37</v>
      </c>
      <c r="L42" s="162"/>
      <c r="O42" s="191">
        <f t="shared" si="1"/>
      </c>
      <c r="P42" s="191">
        <f t="shared" si="2"/>
      </c>
      <c r="Q42" s="191">
        <f t="shared" si="3"/>
      </c>
      <c r="R42" s="191">
        <f t="shared" si="4"/>
      </c>
    </row>
    <row r="43" spans="1:18" s="48" customFormat="1" ht="18" customHeight="1">
      <c r="A43" s="38">
        <f t="shared" si="5"/>
        <v>41</v>
      </c>
      <c r="B43" s="38"/>
      <c r="C43" s="38" t="s">
        <v>236</v>
      </c>
      <c r="D43" s="48" t="s">
        <v>228</v>
      </c>
      <c r="E43" s="74" t="s">
        <v>174</v>
      </c>
      <c r="F43" s="111">
        <v>8</v>
      </c>
      <c r="G43" s="111">
        <v>8</v>
      </c>
      <c r="H43" s="111">
        <v>8</v>
      </c>
      <c r="I43" s="111">
        <v>8</v>
      </c>
      <c r="J43" s="111">
        <v>5</v>
      </c>
      <c r="K43" s="92">
        <f t="shared" si="6"/>
        <v>37</v>
      </c>
      <c r="L43" s="162"/>
      <c r="O43" s="191">
        <f t="shared" si="1"/>
        <v>1</v>
      </c>
      <c r="P43" s="191">
        <f t="shared" si="2"/>
        <v>1</v>
      </c>
      <c r="Q43" s="191">
        <f t="shared" si="3"/>
        <v>1</v>
      </c>
      <c r="R43" s="191">
        <f t="shared" si="4"/>
      </c>
    </row>
    <row r="44" spans="1:18" s="48" customFormat="1" ht="18" customHeight="1">
      <c r="A44" s="38">
        <f t="shared" si="5"/>
        <v>42</v>
      </c>
      <c r="B44" s="38"/>
      <c r="C44" s="38"/>
      <c r="D44" s="48" t="s">
        <v>245</v>
      </c>
      <c r="E44" s="97" t="s">
        <v>104</v>
      </c>
      <c r="F44" s="111">
        <v>8</v>
      </c>
      <c r="G44" s="111">
        <v>8</v>
      </c>
      <c r="H44" s="111">
        <v>7</v>
      </c>
      <c r="I44" s="111">
        <v>7</v>
      </c>
      <c r="J44" s="111">
        <v>7</v>
      </c>
      <c r="K44" s="92">
        <f t="shared" si="6"/>
        <v>37</v>
      </c>
      <c r="L44" s="162"/>
      <c r="O44" s="191">
        <f t="shared" si="1"/>
        <v>1</v>
      </c>
      <c r="P44" s="191">
        <f t="shared" si="2"/>
      </c>
      <c r="Q44" s="191">
        <f t="shared" si="3"/>
      </c>
      <c r="R44" s="191">
        <f t="shared" si="4"/>
      </c>
    </row>
    <row r="45" spans="1:18" s="48" customFormat="1" ht="18" customHeight="1">
      <c r="A45" s="38">
        <f t="shared" si="5"/>
        <v>43</v>
      </c>
      <c r="B45" s="38"/>
      <c r="C45" s="38"/>
      <c r="D45" s="48" t="s">
        <v>160</v>
      </c>
      <c r="E45" s="74" t="s">
        <v>162</v>
      </c>
      <c r="F45" s="111">
        <v>8</v>
      </c>
      <c r="G45" s="111">
        <v>8</v>
      </c>
      <c r="H45" s="111">
        <v>8</v>
      </c>
      <c r="I45" s="111">
        <v>8</v>
      </c>
      <c r="J45" s="111">
        <v>5</v>
      </c>
      <c r="K45" s="92">
        <f t="shared" si="6"/>
        <v>37</v>
      </c>
      <c r="L45" s="162"/>
      <c r="O45" s="191">
        <f t="shared" si="1"/>
        <v>1</v>
      </c>
      <c r="P45" s="191">
        <f t="shared" si="2"/>
        <v>1</v>
      </c>
      <c r="Q45" s="191">
        <f t="shared" si="3"/>
        <v>1</v>
      </c>
      <c r="R45" s="191">
        <f t="shared" si="4"/>
      </c>
    </row>
    <row r="46" spans="1:18" s="48" customFormat="1" ht="18" customHeight="1">
      <c r="A46" s="38">
        <f t="shared" si="5"/>
        <v>44</v>
      </c>
      <c r="B46" s="38"/>
      <c r="C46" s="38"/>
      <c r="D46" s="48" t="s">
        <v>263</v>
      </c>
      <c r="E46" s="97" t="s">
        <v>87</v>
      </c>
      <c r="F46" s="111">
        <v>8</v>
      </c>
      <c r="G46" s="111">
        <v>7</v>
      </c>
      <c r="H46" s="111">
        <v>6</v>
      </c>
      <c r="I46" s="111">
        <v>8</v>
      </c>
      <c r="J46" s="111">
        <v>8</v>
      </c>
      <c r="K46" s="92">
        <f t="shared" si="6"/>
        <v>37</v>
      </c>
      <c r="L46" s="162"/>
      <c r="O46" s="191">
        <f t="shared" si="1"/>
      </c>
      <c r="P46" s="191">
        <f t="shared" si="2"/>
      </c>
      <c r="Q46" s="191">
        <f t="shared" si="3"/>
      </c>
      <c r="R46" s="191">
        <f t="shared" si="4"/>
      </c>
    </row>
    <row r="47" spans="1:18" s="48" customFormat="1" ht="18" customHeight="1">
      <c r="A47" s="38">
        <f t="shared" si="5"/>
        <v>45</v>
      </c>
      <c r="B47" s="38"/>
      <c r="C47" s="38"/>
      <c r="D47" s="48" t="s">
        <v>271</v>
      </c>
      <c r="E47" s="97" t="s">
        <v>87</v>
      </c>
      <c r="F47" s="111">
        <v>8</v>
      </c>
      <c r="G47" s="111">
        <v>7</v>
      </c>
      <c r="H47" s="111">
        <v>8</v>
      </c>
      <c r="I47" s="111">
        <v>8</v>
      </c>
      <c r="J47" s="111">
        <v>6</v>
      </c>
      <c r="K47" s="92">
        <f t="shared" si="6"/>
        <v>37</v>
      </c>
      <c r="L47" s="162"/>
      <c r="O47" s="191">
        <f t="shared" si="1"/>
      </c>
      <c r="P47" s="191">
        <f t="shared" si="2"/>
      </c>
      <c r="Q47" s="191">
        <f t="shared" si="3"/>
      </c>
      <c r="R47" s="191">
        <f t="shared" si="4"/>
      </c>
    </row>
    <row r="48" spans="1:18" s="48" customFormat="1" ht="18" customHeight="1">
      <c r="A48" s="38">
        <f t="shared" si="5"/>
        <v>46</v>
      </c>
      <c r="B48" s="38"/>
      <c r="C48" s="38" t="s">
        <v>236</v>
      </c>
      <c r="D48" s="48" t="s">
        <v>344</v>
      </c>
      <c r="E48" s="74" t="s">
        <v>168</v>
      </c>
      <c r="F48" s="92">
        <v>5</v>
      </c>
      <c r="G48" s="92">
        <v>8</v>
      </c>
      <c r="H48" s="92">
        <v>8</v>
      </c>
      <c r="I48" s="92">
        <v>8</v>
      </c>
      <c r="J48" s="92">
        <v>8</v>
      </c>
      <c r="K48" s="92">
        <f t="shared" si="6"/>
        <v>37</v>
      </c>
      <c r="L48" s="162"/>
      <c r="O48" s="191">
        <f t="shared" si="1"/>
      </c>
      <c r="P48" s="191">
        <f t="shared" si="2"/>
      </c>
      <c r="Q48" s="191">
        <f t="shared" si="3"/>
      </c>
      <c r="R48" s="191">
        <f t="shared" si="4"/>
      </c>
    </row>
    <row r="49" spans="1:21" ht="18" customHeight="1">
      <c r="A49" s="38">
        <f t="shared" si="5"/>
        <v>47</v>
      </c>
      <c r="B49" s="38"/>
      <c r="C49" s="161" t="s">
        <v>236</v>
      </c>
      <c r="D49" s="48" t="s">
        <v>231</v>
      </c>
      <c r="E49" s="74" t="s">
        <v>91</v>
      </c>
      <c r="F49" s="111">
        <v>8</v>
      </c>
      <c r="G49" s="111">
        <v>7</v>
      </c>
      <c r="H49" s="111">
        <v>7</v>
      </c>
      <c r="I49" s="111">
        <v>8</v>
      </c>
      <c r="J49" s="111">
        <v>7</v>
      </c>
      <c r="K49" s="92">
        <f t="shared" si="6"/>
        <v>37</v>
      </c>
      <c r="O49" s="191">
        <f t="shared" si="1"/>
      </c>
      <c r="P49" s="191">
        <f t="shared" si="2"/>
      </c>
      <c r="Q49" s="191">
        <f t="shared" si="3"/>
      </c>
      <c r="R49" s="191">
        <f t="shared" si="4"/>
      </c>
      <c r="S49" s="48"/>
      <c r="T49" s="48"/>
      <c r="U49" s="48"/>
    </row>
    <row r="50" spans="1:21" ht="18" customHeight="1">
      <c r="A50" s="38">
        <f t="shared" si="5"/>
        <v>48</v>
      </c>
      <c r="B50" s="38"/>
      <c r="C50" s="130"/>
      <c r="D50" s="48" t="s">
        <v>325</v>
      </c>
      <c r="E50" s="97" t="s">
        <v>89</v>
      </c>
      <c r="F50" s="111">
        <v>8</v>
      </c>
      <c r="G50" s="111">
        <v>7</v>
      </c>
      <c r="H50" s="111">
        <v>7</v>
      </c>
      <c r="I50" s="111">
        <v>8</v>
      </c>
      <c r="J50" s="111">
        <v>7</v>
      </c>
      <c r="K50" s="92">
        <f t="shared" si="6"/>
        <v>37</v>
      </c>
      <c r="O50" s="191">
        <f t="shared" si="1"/>
      </c>
      <c r="P50" s="191">
        <f t="shared" si="2"/>
      </c>
      <c r="Q50" s="191">
        <f t="shared" si="3"/>
      </c>
      <c r="R50" s="191">
        <f t="shared" si="4"/>
      </c>
      <c r="S50" s="48"/>
      <c r="T50" s="48"/>
      <c r="U50" s="48"/>
    </row>
    <row r="51" spans="1:21" ht="18" customHeight="1">
      <c r="A51" s="38">
        <f t="shared" si="5"/>
        <v>49</v>
      </c>
      <c r="B51" s="38"/>
      <c r="C51" s="38" t="s">
        <v>236</v>
      </c>
      <c r="D51" s="48" t="s">
        <v>146</v>
      </c>
      <c r="E51" s="96" t="s">
        <v>89</v>
      </c>
      <c r="F51" s="111">
        <v>8</v>
      </c>
      <c r="G51" s="111">
        <v>8</v>
      </c>
      <c r="H51" s="111">
        <v>8</v>
      </c>
      <c r="I51" s="111">
        <v>7</v>
      </c>
      <c r="J51" s="111">
        <v>6</v>
      </c>
      <c r="K51" s="92">
        <f t="shared" si="6"/>
        <v>37</v>
      </c>
      <c r="O51" s="191">
        <f t="shared" si="1"/>
        <v>1</v>
      </c>
      <c r="P51" s="191">
        <f t="shared" si="2"/>
        <v>1</v>
      </c>
      <c r="Q51" s="191">
        <f t="shared" si="3"/>
      </c>
      <c r="R51" s="191">
        <f t="shared" si="4"/>
      </c>
      <c r="S51" s="48"/>
      <c r="T51" s="48"/>
      <c r="U51" s="48"/>
    </row>
    <row r="52" spans="1:21" ht="18" customHeight="1">
      <c r="A52" s="38">
        <f t="shared" si="5"/>
        <v>50</v>
      </c>
      <c r="B52" s="38"/>
      <c r="C52" s="130"/>
      <c r="D52" s="48" t="s">
        <v>205</v>
      </c>
      <c r="E52" s="74" t="s">
        <v>174</v>
      </c>
      <c r="F52" s="111">
        <v>8</v>
      </c>
      <c r="G52" s="111">
        <v>6</v>
      </c>
      <c r="H52" s="111">
        <v>7</v>
      </c>
      <c r="I52" s="111">
        <v>7</v>
      </c>
      <c r="J52" s="111">
        <v>8</v>
      </c>
      <c r="K52" s="92">
        <f t="shared" si="6"/>
        <v>36</v>
      </c>
      <c r="O52" s="191">
        <f t="shared" si="1"/>
      </c>
      <c r="P52" s="191">
        <f t="shared" si="2"/>
      </c>
      <c r="Q52" s="191">
        <f t="shared" si="3"/>
      </c>
      <c r="R52" s="191">
        <f t="shared" si="4"/>
      </c>
      <c r="S52" s="48"/>
      <c r="T52" s="48"/>
      <c r="U52" s="48"/>
    </row>
    <row r="53" spans="1:21" ht="18" customHeight="1">
      <c r="A53" s="38">
        <f t="shared" si="5"/>
        <v>51</v>
      </c>
      <c r="B53" s="38"/>
      <c r="C53" s="38"/>
      <c r="D53" s="48" t="s">
        <v>147</v>
      </c>
      <c r="E53" s="74" t="s">
        <v>88</v>
      </c>
      <c r="F53" s="111">
        <v>7</v>
      </c>
      <c r="G53" s="111">
        <v>7</v>
      </c>
      <c r="H53" s="111">
        <v>8</v>
      </c>
      <c r="I53" s="111">
        <v>6</v>
      </c>
      <c r="J53" s="111">
        <v>8</v>
      </c>
      <c r="K53" s="92">
        <f t="shared" si="6"/>
        <v>36</v>
      </c>
      <c r="O53" s="191">
        <f t="shared" si="1"/>
      </c>
      <c r="P53" s="191">
        <f t="shared" si="2"/>
      </c>
      <c r="Q53" s="191">
        <f t="shared" si="3"/>
      </c>
      <c r="R53" s="191">
        <f t="shared" si="4"/>
      </c>
      <c r="S53" s="48"/>
      <c r="T53" s="48"/>
      <c r="U53" s="48"/>
    </row>
    <row r="54" spans="1:21" ht="18" customHeight="1">
      <c r="A54" s="38">
        <f t="shared" si="5"/>
        <v>52</v>
      </c>
      <c r="B54" s="38"/>
      <c r="C54" s="38"/>
      <c r="D54" s="48" t="s">
        <v>379</v>
      </c>
      <c r="E54" s="74" t="s">
        <v>88</v>
      </c>
      <c r="F54" s="111">
        <v>7</v>
      </c>
      <c r="G54" s="111">
        <v>7</v>
      </c>
      <c r="H54" s="111">
        <v>7</v>
      </c>
      <c r="I54" s="111">
        <v>8</v>
      </c>
      <c r="J54" s="111">
        <v>7</v>
      </c>
      <c r="K54" s="92">
        <f t="shared" si="6"/>
        <v>36</v>
      </c>
      <c r="O54" s="191">
        <f t="shared" si="1"/>
      </c>
      <c r="P54" s="191">
        <f t="shared" si="2"/>
      </c>
      <c r="Q54" s="191">
        <f t="shared" si="3"/>
      </c>
      <c r="R54" s="191">
        <f t="shared" si="4"/>
      </c>
      <c r="S54" s="48"/>
      <c r="T54" s="48"/>
      <c r="U54" s="48"/>
    </row>
    <row r="55" spans="1:21" ht="18" customHeight="1">
      <c r="A55" s="38">
        <f t="shared" si="5"/>
        <v>53</v>
      </c>
      <c r="B55" s="38"/>
      <c r="C55" s="38"/>
      <c r="D55" s="48" t="s">
        <v>156</v>
      </c>
      <c r="E55" s="74" t="s">
        <v>88</v>
      </c>
      <c r="F55" s="92">
        <v>8</v>
      </c>
      <c r="G55" s="92">
        <v>8</v>
      </c>
      <c r="H55" s="92">
        <v>7</v>
      </c>
      <c r="I55" s="92">
        <v>6</v>
      </c>
      <c r="J55" s="92">
        <v>7</v>
      </c>
      <c r="K55" s="92">
        <f t="shared" si="6"/>
        <v>36</v>
      </c>
      <c r="O55" s="191">
        <f t="shared" si="1"/>
        <v>1</v>
      </c>
      <c r="P55" s="191">
        <f t="shared" si="2"/>
      </c>
      <c r="Q55" s="191">
        <f t="shared" si="3"/>
      </c>
      <c r="R55" s="191">
        <f t="shared" si="4"/>
      </c>
      <c r="S55" s="48"/>
      <c r="T55" s="48"/>
      <c r="U55" s="48"/>
    </row>
    <row r="56" spans="1:21" ht="18" customHeight="1">
      <c r="A56" s="38">
        <f t="shared" si="5"/>
        <v>54</v>
      </c>
      <c r="B56" s="38"/>
      <c r="C56" s="38"/>
      <c r="D56" s="48" t="s">
        <v>207</v>
      </c>
      <c r="E56" s="74" t="s">
        <v>88</v>
      </c>
      <c r="F56" s="111">
        <v>8</v>
      </c>
      <c r="G56" s="111">
        <v>7</v>
      </c>
      <c r="H56" s="111">
        <v>8</v>
      </c>
      <c r="I56" s="111">
        <v>8</v>
      </c>
      <c r="J56" s="111">
        <v>5</v>
      </c>
      <c r="K56" s="92">
        <f t="shared" si="6"/>
        <v>36</v>
      </c>
      <c r="O56" s="191">
        <f t="shared" si="1"/>
      </c>
      <c r="P56" s="191">
        <f t="shared" si="2"/>
      </c>
      <c r="Q56" s="191">
        <f t="shared" si="3"/>
      </c>
      <c r="R56" s="191">
        <f t="shared" si="4"/>
      </c>
      <c r="S56" s="48"/>
      <c r="T56" s="48"/>
      <c r="U56" s="48"/>
    </row>
    <row r="57" spans="1:21" ht="18" customHeight="1">
      <c r="A57" s="38">
        <f t="shared" si="5"/>
        <v>55</v>
      </c>
      <c r="B57" s="38"/>
      <c r="C57" s="38"/>
      <c r="D57" s="46" t="s">
        <v>120</v>
      </c>
      <c r="E57" s="96" t="s">
        <v>122</v>
      </c>
      <c r="F57" s="111">
        <v>8</v>
      </c>
      <c r="G57" s="111">
        <v>8</v>
      </c>
      <c r="H57" s="111">
        <v>7</v>
      </c>
      <c r="I57" s="111">
        <v>4</v>
      </c>
      <c r="J57" s="111">
        <v>8</v>
      </c>
      <c r="K57" s="92">
        <f t="shared" si="6"/>
        <v>35</v>
      </c>
      <c r="O57" s="191">
        <f t="shared" si="1"/>
        <v>1</v>
      </c>
      <c r="P57" s="191">
        <f t="shared" si="2"/>
      </c>
      <c r="Q57" s="191">
        <f t="shared" si="3"/>
      </c>
      <c r="R57" s="191">
        <f t="shared" si="4"/>
      </c>
      <c r="S57" s="48"/>
      <c r="T57" s="48"/>
      <c r="U57" s="48"/>
    </row>
    <row r="58" spans="1:21" ht="18" customHeight="1">
      <c r="A58" s="38">
        <f t="shared" si="5"/>
        <v>56</v>
      </c>
      <c r="B58" s="38"/>
      <c r="C58" s="38"/>
      <c r="D58" s="48" t="s">
        <v>158</v>
      </c>
      <c r="E58" s="74" t="s">
        <v>88</v>
      </c>
      <c r="F58" s="111">
        <v>8</v>
      </c>
      <c r="G58" s="111">
        <v>5</v>
      </c>
      <c r="H58" s="111">
        <v>7</v>
      </c>
      <c r="I58" s="111">
        <v>8</v>
      </c>
      <c r="J58" s="111">
        <v>7</v>
      </c>
      <c r="K58" s="92">
        <f t="shared" si="6"/>
        <v>35</v>
      </c>
      <c r="O58" s="191">
        <f t="shared" si="1"/>
      </c>
      <c r="P58" s="191">
        <f t="shared" si="2"/>
      </c>
      <c r="Q58" s="191">
        <f t="shared" si="3"/>
      </c>
      <c r="R58" s="191">
        <f t="shared" si="4"/>
      </c>
      <c r="S58" s="48"/>
      <c r="T58" s="48"/>
      <c r="U58" s="48"/>
    </row>
    <row r="59" spans="1:21" ht="18" customHeight="1">
      <c r="A59" s="38">
        <f t="shared" si="5"/>
        <v>57</v>
      </c>
      <c r="B59" s="38"/>
      <c r="C59" s="130"/>
      <c r="D59" s="48" t="s">
        <v>151</v>
      </c>
      <c r="E59" s="74" t="s">
        <v>88</v>
      </c>
      <c r="F59" s="111">
        <v>6</v>
      </c>
      <c r="G59" s="111">
        <v>7</v>
      </c>
      <c r="H59" s="111">
        <v>7</v>
      </c>
      <c r="I59" s="111">
        <v>8</v>
      </c>
      <c r="J59" s="111">
        <v>7</v>
      </c>
      <c r="K59" s="92">
        <f t="shared" si="6"/>
        <v>35</v>
      </c>
      <c r="O59" s="191">
        <f t="shared" si="1"/>
      </c>
      <c r="P59" s="191">
        <f t="shared" si="2"/>
      </c>
      <c r="Q59" s="191">
        <f t="shared" si="3"/>
      </c>
      <c r="R59" s="191">
        <f t="shared" si="4"/>
      </c>
      <c r="S59" s="48"/>
      <c r="T59" s="48"/>
      <c r="U59" s="48"/>
    </row>
    <row r="60" spans="1:21" ht="18" customHeight="1">
      <c r="A60" s="38">
        <f t="shared" si="5"/>
        <v>58</v>
      </c>
      <c r="B60" s="38"/>
      <c r="C60" s="38"/>
      <c r="D60" s="48" t="s">
        <v>324</v>
      </c>
      <c r="E60" s="97" t="s">
        <v>87</v>
      </c>
      <c r="F60" s="92">
        <v>7</v>
      </c>
      <c r="G60" s="92">
        <v>8</v>
      </c>
      <c r="H60" s="92">
        <v>7</v>
      </c>
      <c r="I60" s="92">
        <v>8</v>
      </c>
      <c r="J60" s="92">
        <v>5</v>
      </c>
      <c r="K60" s="92">
        <f t="shared" si="6"/>
        <v>35</v>
      </c>
      <c r="O60" s="191">
        <f t="shared" si="1"/>
      </c>
      <c r="P60" s="191">
        <f t="shared" si="2"/>
      </c>
      <c r="Q60" s="191">
        <f t="shared" si="3"/>
      </c>
      <c r="R60" s="191">
        <f t="shared" si="4"/>
      </c>
      <c r="S60" s="48"/>
      <c r="T60" s="48"/>
      <c r="U60" s="48"/>
    </row>
    <row r="61" spans="1:21" ht="18" customHeight="1">
      <c r="A61" s="38">
        <f t="shared" si="5"/>
        <v>59</v>
      </c>
      <c r="B61" s="38"/>
      <c r="C61" s="38"/>
      <c r="D61" s="48" t="s">
        <v>165</v>
      </c>
      <c r="E61" s="74" t="s">
        <v>168</v>
      </c>
      <c r="F61" s="111">
        <v>6</v>
      </c>
      <c r="G61" s="111">
        <v>8</v>
      </c>
      <c r="H61" s="111">
        <v>7</v>
      </c>
      <c r="I61" s="111">
        <v>8</v>
      </c>
      <c r="J61" s="111">
        <v>6</v>
      </c>
      <c r="K61" s="92">
        <f t="shared" si="6"/>
        <v>35</v>
      </c>
      <c r="O61" s="191">
        <f t="shared" si="1"/>
      </c>
      <c r="P61" s="191">
        <f t="shared" si="2"/>
      </c>
      <c r="Q61" s="191">
        <f t="shared" si="3"/>
      </c>
      <c r="R61" s="191">
        <f t="shared" si="4"/>
      </c>
      <c r="S61" s="48"/>
      <c r="T61" s="48"/>
      <c r="U61" s="48"/>
    </row>
    <row r="62" spans="1:21" ht="18" customHeight="1">
      <c r="A62" s="38">
        <f t="shared" si="5"/>
        <v>60</v>
      </c>
      <c r="B62" s="38"/>
      <c r="C62" s="38"/>
      <c r="D62" s="48" t="s">
        <v>166</v>
      </c>
      <c r="E62" s="74" t="s">
        <v>168</v>
      </c>
      <c r="F62" s="111">
        <v>8</v>
      </c>
      <c r="G62" s="111">
        <v>8</v>
      </c>
      <c r="H62" s="111">
        <v>6</v>
      </c>
      <c r="I62" s="111">
        <v>8</v>
      </c>
      <c r="J62" s="111">
        <v>5</v>
      </c>
      <c r="K62" s="92">
        <f t="shared" si="6"/>
        <v>35</v>
      </c>
      <c r="O62" s="191">
        <f t="shared" si="1"/>
        <v>1</v>
      </c>
      <c r="P62" s="191">
        <f t="shared" si="2"/>
      </c>
      <c r="Q62" s="191">
        <f t="shared" si="3"/>
      </c>
      <c r="R62" s="191">
        <f t="shared" si="4"/>
      </c>
      <c r="S62" s="48"/>
      <c r="T62" s="48"/>
      <c r="U62" s="48"/>
    </row>
    <row r="63" spans="1:21" ht="18" customHeight="1">
      <c r="A63" s="38">
        <f t="shared" si="5"/>
        <v>61</v>
      </c>
      <c r="B63" s="38"/>
      <c r="C63" s="38"/>
      <c r="D63" s="46" t="s">
        <v>121</v>
      </c>
      <c r="E63" s="96" t="s">
        <v>122</v>
      </c>
      <c r="F63" s="92">
        <v>8</v>
      </c>
      <c r="G63" s="92">
        <v>7</v>
      </c>
      <c r="H63" s="92">
        <v>7</v>
      </c>
      <c r="I63" s="92">
        <v>6</v>
      </c>
      <c r="J63" s="92">
        <v>6</v>
      </c>
      <c r="K63" s="92">
        <f t="shared" si="6"/>
        <v>34</v>
      </c>
      <c r="O63" s="191">
        <f t="shared" si="1"/>
      </c>
      <c r="P63" s="191">
        <f t="shared" si="2"/>
      </c>
      <c r="Q63" s="191">
        <f t="shared" si="3"/>
      </c>
      <c r="R63" s="191">
        <f t="shared" si="4"/>
      </c>
      <c r="S63" s="48"/>
      <c r="T63" s="48"/>
      <c r="U63" s="48"/>
    </row>
    <row r="64" spans="1:21" ht="18" customHeight="1">
      <c r="A64" s="38">
        <f t="shared" si="5"/>
        <v>62</v>
      </c>
      <c r="B64" s="38"/>
      <c r="C64" s="130"/>
      <c r="D64" s="48" t="s">
        <v>199</v>
      </c>
      <c r="E64" s="74" t="s">
        <v>168</v>
      </c>
      <c r="F64" s="111">
        <v>8</v>
      </c>
      <c r="G64" s="111">
        <v>8</v>
      </c>
      <c r="H64" s="111">
        <v>8</v>
      </c>
      <c r="I64" s="111">
        <v>8</v>
      </c>
      <c r="J64" s="111">
        <v>2</v>
      </c>
      <c r="K64" s="92">
        <f t="shared" si="6"/>
        <v>34</v>
      </c>
      <c r="O64" s="191">
        <f t="shared" si="1"/>
        <v>1</v>
      </c>
      <c r="P64" s="191">
        <f t="shared" si="2"/>
        <v>1</v>
      </c>
      <c r="Q64" s="191">
        <f t="shared" si="3"/>
        <v>1</v>
      </c>
      <c r="R64" s="191">
        <f t="shared" si="4"/>
      </c>
      <c r="S64" s="48"/>
      <c r="T64" s="48"/>
      <c r="U64" s="48"/>
    </row>
    <row r="65" spans="1:21" ht="18" customHeight="1">
      <c r="A65" s="38">
        <f t="shared" si="5"/>
        <v>63</v>
      </c>
      <c r="B65" s="38"/>
      <c r="C65" s="38" t="s">
        <v>236</v>
      </c>
      <c r="D65" s="48" t="s">
        <v>138</v>
      </c>
      <c r="E65" s="96" t="s">
        <v>89</v>
      </c>
      <c r="F65" s="111">
        <v>7</v>
      </c>
      <c r="G65" s="111">
        <v>8</v>
      </c>
      <c r="H65" s="111">
        <v>8</v>
      </c>
      <c r="I65" s="111">
        <v>6</v>
      </c>
      <c r="J65" s="111">
        <v>5</v>
      </c>
      <c r="K65" s="92">
        <f t="shared" si="6"/>
        <v>34</v>
      </c>
      <c r="O65" s="191">
        <f t="shared" si="1"/>
      </c>
      <c r="P65" s="191">
        <f t="shared" si="2"/>
      </c>
      <c r="Q65" s="191">
        <f t="shared" si="3"/>
      </c>
      <c r="R65" s="191">
        <f t="shared" si="4"/>
      </c>
      <c r="S65" s="48"/>
      <c r="T65" s="48"/>
      <c r="U65" s="48"/>
    </row>
    <row r="66" spans="1:21" ht="18" customHeight="1">
      <c r="A66" s="38">
        <f t="shared" si="5"/>
        <v>64</v>
      </c>
      <c r="B66" s="38"/>
      <c r="C66" s="38"/>
      <c r="D66" s="48" t="s">
        <v>110</v>
      </c>
      <c r="E66" s="97" t="s">
        <v>107</v>
      </c>
      <c r="F66" s="111">
        <v>8</v>
      </c>
      <c r="G66" s="111">
        <v>8</v>
      </c>
      <c r="H66" s="111">
        <v>6</v>
      </c>
      <c r="I66" s="111">
        <v>7</v>
      </c>
      <c r="J66" s="111">
        <v>4</v>
      </c>
      <c r="K66" s="92">
        <f t="shared" si="6"/>
        <v>33</v>
      </c>
      <c r="O66" s="191">
        <f t="shared" si="1"/>
        <v>1</v>
      </c>
      <c r="P66" s="191">
        <f t="shared" si="2"/>
      </c>
      <c r="Q66" s="191">
        <f t="shared" si="3"/>
      </c>
      <c r="R66" s="191">
        <f t="shared" si="4"/>
      </c>
      <c r="S66" s="48"/>
      <c r="T66" s="48"/>
      <c r="U66" s="48"/>
    </row>
    <row r="67" spans="1:21" ht="18" customHeight="1">
      <c r="A67" s="38">
        <f t="shared" si="5"/>
        <v>65</v>
      </c>
      <c r="B67" s="38"/>
      <c r="C67" s="38"/>
      <c r="D67" s="48" t="s">
        <v>234</v>
      </c>
      <c r="E67" s="74" t="s">
        <v>168</v>
      </c>
      <c r="F67" s="111">
        <v>7</v>
      </c>
      <c r="G67" s="111">
        <v>7</v>
      </c>
      <c r="H67" s="111">
        <v>4</v>
      </c>
      <c r="I67" s="111">
        <v>8</v>
      </c>
      <c r="J67" s="111">
        <v>7</v>
      </c>
      <c r="K67" s="92">
        <f t="shared" si="6"/>
        <v>33</v>
      </c>
      <c r="O67" s="191">
        <f t="shared" si="1"/>
      </c>
      <c r="P67" s="191">
        <f t="shared" si="2"/>
      </c>
      <c r="Q67" s="191">
        <f t="shared" si="3"/>
      </c>
      <c r="R67" s="191">
        <f t="shared" si="4"/>
      </c>
      <c r="S67" s="48"/>
      <c r="T67" s="48"/>
      <c r="U67" s="48"/>
    </row>
    <row r="68" spans="1:21" ht="18" customHeight="1">
      <c r="A68" s="38">
        <f t="shared" si="5"/>
        <v>66</v>
      </c>
      <c r="B68" s="38"/>
      <c r="C68" s="38"/>
      <c r="D68" s="48" t="s">
        <v>134</v>
      </c>
      <c r="E68" s="96" t="s">
        <v>89</v>
      </c>
      <c r="F68" s="92">
        <v>6</v>
      </c>
      <c r="G68" s="92">
        <v>8</v>
      </c>
      <c r="H68" s="92">
        <v>6</v>
      </c>
      <c r="I68" s="92">
        <v>6</v>
      </c>
      <c r="J68" s="92">
        <v>7</v>
      </c>
      <c r="K68" s="92">
        <f aca="true" t="shared" si="7" ref="K68:K99">IF(COUNT(F68:J68)&gt;0,SUM(F68:J68),0)</f>
        <v>33</v>
      </c>
      <c r="O68" s="191">
        <f t="shared" si="1"/>
      </c>
      <c r="P68" s="191">
        <f t="shared" si="2"/>
      </c>
      <c r="Q68" s="191">
        <f t="shared" si="3"/>
      </c>
      <c r="R68" s="191">
        <f t="shared" si="4"/>
      </c>
      <c r="S68" s="48"/>
      <c r="T68" s="48"/>
      <c r="U68" s="48"/>
    </row>
    <row r="69" spans="1:21" ht="18" customHeight="1">
      <c r="A69" s="38">
        <f t="shared" si="5"/>
        <v>67</v>
      </c>
      <c r="B69" s="38"/>
      <c r="C69" s="38"/>
      <c r="D69" s="48" t="s">
        <v>157</v>
      </c>
      <c r="E69" s="74" t="s">
        <v>88</v>
      </c>
      <c r="F69" s="111">
        <v>8</v>
      </c>
      <c r="G69" s="111">
        <v>8</v>
      </c>
      <c r="H69" s="111">
        <v>8</v>
      </c>
      <c r="I69" s="111">
        <v>8</v>
      </c>
      <c r="K69" s="92">
        <f t="shared" si="7"/>
        <v>32</v>
      </c>
      <c r="O69" s="191">
        <f aca="true" t="shared" si="8" ref="O69:O130">IF(F69+G69=16,1,"")</f>
        <v>1</v>
      </c>
      <c r="P69" s="191">
        <f aca="true" t="shared" si="9" ref="P69:P130">IF(F69+G69+H69=24,1,"")</f>
        <v>1</v>
      </c>
      <c r="Q69" s="191">
        <f aca="true" t="shared" si="10" ref="Q69:Q130">IF(F69+G69+H69+I69=32,1,"")</f>
        <v>1</v>
      </c>
      <c r="R69" s="191">
        <f aca="true" t="shared" si="11" ref="R69:R130">IF(F69+G69+H69+I69+J69=40,1,"")</f>
      </c>
      <c r="S69" s="48"/>
      <c r="T69" s="48"/>
      <c r="U69" s="48"/>
    </row>
    <row r="70" spans="1:21" ht="18" customHeight="1">
      <c r="A70" s="38">
        <f t="shared" si="5"/>
        <v>68</v>
      </c>
      <c r="B70" s="38"/>
      <c r="C70" s="38"/>
      <c r="D70" s="48" t="s">
        <v>336</v>
      </c>
      <c r="E70" s="74" t="s">
        <v>88</v>
      </c>
      <c r="F70" s="111">
        <v>6</v>
      </c>
      <c r="G70" s="111">
        <v>7</v>
      </c>
      <c r="H70" s="111">
        <v>7</v>
      </c>
      <c r="I70" s="111">
        <v>7</v>
      </c>
      <c r="J70" s="111">
        <v>5</v>
      </c>
      <c r="K70" s="92">
        <f t="shared" si="7"/>
        <v>32</v>
      </c>
      <c r="O70" s="191">
        <f t="shared" si="8"/>
      </c>
      <c r="P70" s="191">
        <f t="shared" si="9"/>
      </c>
      <c r="Q70" s="191">
        <f t="shared" si="10"/>
      </c>
      <c r="R70" s="191">
        <f t="shared" si="11"/>
      </c>
      <c r="S70" s="48"/>
      <c r="T70" s="48"/>
      <c r="U70" s="48"/>
    </row>
    <row r="71" spans="1:21" ht="18" customHeight="1">
      <c r="A71" s="38">
        <f t="shared" si="5"/>
        <v>69</v>
      </c>
      <c r="B71" s="38"/>
      <c r="C71" s="38" t="s">
        <v>236</v>
      </c>
      <c r="D71" s="48" t="s">
        <v>161</v>
      </c>
      <c r="E71" s="74" t="s">
        <v>162</v>
      </c>
      <c r="F71" s="111">
        <v>8</v>
      </c>
      <c r="G71" s="111">
        <v>8</v>
      </c>
      <c r="H71" s="111">
        <v>6</v>
      </c>
      <c r="I71" s="111">
        <v>5</v>
      </c>
      <c r="J71" s="111">
        <v>5</v>
      </c>
      <c r="K71" s="92">
        <f t="shared" si="7"/>
        <v>32</v>
      </c>
      <c r="O71" s="191">
        <f t="shared" si="8"/>
        <v>1</v>
      </c>
      <c r="P71" s="191">
        <f t="shared" si="9"/>
      </c>
      <c r="Q71" s="191">
        <f t="shared" si="10"/>
      </c>
      <c r="R71" s="191">
        <f t="shared" si="11"/>
      </c>
      <c r="S71" s="48"/>
      <c r="T71" s="48"/>
      <c r="U71" s="48"/>
    </row>
    <row r="72" spans="1:21" ht="18" customHeight="1">
      <c r="A72" s="38">
        <f aca="true" t="shared" si="12" ref="A72:A135">+A71+1</f>
        <v>70</v>
      </c>
      <c r="B72" s="38"/>
      <c r="C72" s="38" t="s">
        <v>236</v>
      </c>
      <c r="D72" s="48" t="s">
        <v>141</v>
      </c>
      <c r="E72" s="96" t="s">
        <v>89</v>
      </c>
      <c r="F72" s="111">
        <v>8</v>
      </c>
      <c r="G72" s="111">
        <v>8</v>
      </c>
      <c r="H72" s="111">
        <v>8</v>
      </c>
      <c r="I72" s="111">
        <v>8</v>
      </c>
      <c r="K72" s="92">
        <f t="shared" si="7"/>
        <v>32</v>
      </c>
      <c r="O72" s="191">
        <f t="shared" si="8"/>
        <v>1</v>
      </c>
      <c r="P72" s="191">
        <f t="shared" si="9"/>
        <v>1</v>
      </c>
      <c r="Q72" s="191">
        <f t="shared" si="10"/>
        <v>1</v>
      </c>
      <c r="R72" s="191">
        <f t="shared" si="11"/>
      </c>
      <c r="S72" s="48"/>
      <c r="T72" s="48"/>
      <c r="U72" s="48"/>
    </row>
    <row r="73" spans="1:21" ht="18" customHeight="1">
      <c r="A73" s="38">
        <f t="shared" si="12"/>
        <v>71</v>
      </c>
      <c r="B73" s="38"/>
      <c r="C73" s="130"/>
      <c r="D73" s="48" t="s">
        <v>135</v>
      </c>
      <c r="E73" s="96" t="s">
        <v>89</v>
      </c>
      <c r="F73" s="111">
        <v>8</v>
      </c>
      <c r="G73" s="111">
        <v>8</v>
      </c>
      <c r="H73" s="111">
        <v>8</v>
      </c>
      <c r="I73" s="111">
        <v>8</v>
      </c>
      <c r="K73" s="92">
        <f t="shared" si="7"/>
        <v>32</v>
      </c>
      <c r="O73" s="191">
        <f t="shared" si="8"/>
        <v>1</v>
      </c>
      <c r="P73" s="191">
        <f t="shared" si="9"/>
        <v>1</v>
      </c>
      <c r="Q73" s="191">
        <f t="shared" si="10"/>
        <v>1</v>
      </c>
      <c r="R73" s="191">
        <f t="shared" si="11"/>
      </c>
      <c r="S73" s="48"/>
      <c r="T73" s="48"/>
      <c r="U73" s="48"/>
    </row>
    <row r="74" spans="1:21" ht="18" customHeight="1">
      <c r="A74" s="38">
        <f t="shared" si="12"/>
        <v>72</v>
      </c>
      <c r="B74" s="38"/>
      <c r="C74" s="38"/>
      <c r="D74" s="48" t="s">
        <v>373</v>
      </c>
      <c r="E74" s="74" t="s">
        <v>174</v>
      </c>
      <c r="F74" s="111">
        <v>8</v>
      </c>
      <c r="G74" s="111">
        <v>7</v>
      </c>
      <c r="H74" s="111">
        <v>8</v>
      </c>
      <c r="I74" s="111">
        <v>8</v>
      </c>
      <c r="K74" s="92">
        <f t="shared" si="7"/>
        <v>31</v>
      </c>
      <c r="O74" s="191">
        <f t="shared" si="8"/>
      </c>
      <c r="P74" s="191">
        <f t="shared" si="9"/>
      </c>
      <c r="Q74" s="191">
        <f t="shared" si="10"/>
      </c>
      <c r="R74" s="191">
        <f t="shared" si="11"/>
      </c>
      <c r="S74" s="48"/>
      <c r="T74" s="48"/>
      <c r="U74" s="48"/>
    </row>
    <row r="75" spans="1:21" ht="18" customHeight="1">
      <c r="A75" s="38">
        <f t="shared" si="12"/>
        <v>73</v>
      </c>
      <c r="B75" s="38"/>
      <c r="C75" s="130"/>
      <c r="D75" s="48" t="s">
        <v>173</v>
      </c>
      <c r="E75" s="74" t="s">
        <v>174</v>
      </c>
      <c r="F75" s="111">
        <v>8</v>
      </c>
      <c r="G75" s="111">
        <v>8</v>
      </c>
      <c r="I75" s="111">
        <v>8</v>
      </c>
      <c r="J75" s="111">
        <v>7</v>
      </c>
      <c r="K75" s="92">
        <f t="shared" si="7"/>
        <v>31</v>
      </c>
      <c r="O75" s="191">
        <f t="shared" si="8"/>
        <v>1</v>
      </c>
      <c r="P75" s="191">
        <f t="shared" si="9"/>
      </c>
      <c r="Q75" s="191">
        <f t="shared" si="10"/>
      </c>
      <c r="R75" s="191">
        <f t="shared" si="11"/>
      </c>
      <c r="S75" s="48"/>
      <c r="T75" s="48"/>
      <c r="U75" s="48"/>
    </row>
    <row r="76" spans="1:21" ht="18" customHeight="1">
      <c r="A76" s="38">
        <f t="shared" si="12"/>
        <v>74</v>
      </c>
      <c r="B76" s="38"/>
      <c r="C76" s="38" t="s">
        <v>236</v>
      </c>
      <c r="D76" s="48" t="s">
        <v>375</v>
      </c>
      <c r="E76" s="96" t="s">
        <v>126</v>
      </c>
      <c r="F76" s="111">
        <v>8</v>
      </c>
      <c r="G76" s="111">
        <v>8</v>
      </c>
      <c r="H76" s="111">
        <v>7</v>
      </c>
      <c r="I76" s="111">
        <v>8</v>
      </c>
      <c r="K76" s="92">
        <f t="shared" si="7"/>
        <v>31</v>
      </c>
      <c r="O76" s="191">
        <f t="shared" si="8"/>
        <v>1</v>
      </c>
      <c r="P76" s="191">
        <f t="shared" si="9"/>
      </c>
      <c r="Q76" s="191">
        <f t="shared" si="10"/>
      </c>
      <c r="R76" s="191">
        <f t="shared" si="11"/>
      </c>
      <c r="S76" s="48"/>
      <c r="T76" s="48"/>
      <c r="U76" s="48"/>
    </row>
    <row r="77" spans="1:21" ht="18" customHeight="1">
      <c r="A77" s="38">
        <f t="shared" si="12"/>
        <v>75</v>
      </c>
      <c r="B77" s="38"/>
      <c r="C77" s="38" t="s">
        <v>236</v>
      </c>
      <c r="D77" s="47" t="s">
        <v>124</v>
      </c>
      <c r="E77" s="96" t="s">
        <v>126</v>
      </c>
      <c r="G77" s="111">
        <v>7</v>
      </c>
      <c r="H77" s="111">
        <v>8</v>
      </c>
      <c r="I77" s="111">
        <v>8</v>
      </c>
      <c r="J77" s="111">
        <v>8</v>
      </c>
      <c r="K77" s="92">
        <f t="shared" si="7"/>
        <v>31</v>
      </c>
      <c r="O77" s="191">
        <f t="shared" si="8"/>
      </c>
      <c r="P77" s="191">
        <f t="shared" si="9"/>
      </c>
      <c r="Q77" s="191">
        <f t="shared" si="10"/>
      </c>
      <c r="R77" s="191">
        <f t="shared" si="11"/>
      </c>
      <c r="S77" s="48"/>
      <c r="T77" s="48"/>
      <c r="U77" s="48"/>
    </row>
    <row r="78" spans="1:21" ht="18" customHeight="1">
      <c r="A78" s="38">
        <f t="shared" si="12"/>
        <v>76</v>
      </c>
      <c r="B78" s="38"/>
      <c r="C78" s="38" t="s">
        <v>236</v>
      </c>
      <c r="D78" s="48" t="s">
        <v>240</v>
      </c>
      <c r="E78" s="74" t="s">
        <v>126</v>
      </c>
      <c r="F78" s="111">
        <v>8</v>
      </c>
      <c r="G78" s="111">
        <v>8</v>
      </c>
      <c r="H78" s="111">
        <v>8</v>
      </c>
      <c r="I78" s="111">
        <v>7</v>
      </c>
      <c r="K78" s="92">
        <f t="shared" si="7"/>
        <v>31</v>
      </c>
      <c r="O78" s="191">
        <f t="shared" si="8"/>
        <v>1</v>
      </c>
      <c r="P78" s="191">
        <f t="shared" si="9"/>
        <v>1</v>
      </c>
      <c r="Q78" s="191">
        <f t="shared" si="10"/>
      </c>
      <c r="R78" s="191">
        <f t="shared" si="11"/>
      </c>
      <c r="S78" s="48"/>
      <c r="T78" s="48"/>
      <c r="U78" s="48"/>
    </row>
    <row r="79" spans="1:21" ht="18" customHeight="1">
      <c r="A79" s="38">
        <f t="shared" si="12"/>
        <v>77</v>
      </c>
      <c r="B79" s="38"/>
      <c r="C79" s="38"/>
      <c r="D79" s="48" t="s">
        <v>262</v>
      </c>
      <c r="E79" s="97" t="s">
        <v>87</v>
      </c>
      <c r="F79" s="111">
        <v>7</v>
      </c>
      <c r="G79" s="111">
        <v>8</v>
      </c>
      <c r="H79" s="111">
        <v>8</v>
      </c>
      <c r="I79" s="111">
        <v>5</v>
      </c>
      <c r="J79" s="111">
        <v>3</v>
      </c>
      <c r="K79" s="92">
        <f t="shared" si="7"/>
        <v>31</v>
      </c>
      <c r="O79" s="191">
        <f t="shared" si="8"/>
      </c>
      <c r="P79" s="191">
        <f t="shared" si="9"/>
      </c>
      <c r="Q79" s="191">
        <f t="shared" si="10"/>
      </c>
      <c r="R79" s="191">
        <f t="shared" si="11"/>
      </c>
      <c r="S79" s="48"/>
      <c r="T79" s="48"/>
      <c r="U79" s="48"/>
    </row>
    <row r="80" spans="1:21" ht="18" customHeight="1">
      <c r="A80" s="38">
        <f t="shared" si="12"/>
        <v>78</v>
      </c>
      <c r="B80" s="38"/>
      <c r="C80" s="38"/>
      <c r="D80" s="48" t="s">
        <v>256</v>
      </c>
      <c r="E80" s="74" t="s">
        <v>91</v>
      </c>
      <c r="F80" s="111">
        <v>8</v>
      </c>
      <c r="G80" s="111">
        <v>8</v>
      </c>
      <c r="H80" s="111">
        <v>7</v>
      </c>
      <c r="I80" s="111">
        <v>8</v>
      </c>
      <c r="K80" s="92">
        <f t="shared" si="7"/>
        <v>31</v>
      </c>
      <c r="O80" s="191">
        <f t="shared" si="8"/>
        <v>1</v>
      </c>
      <c r="P80" s="191">
        <f t="shared" si="9"/>
      </c>
      <c r="Q80" s="191">
        <f t="shared" si="10"/>
      </c>
      <c r="R80" s="191">
        <f t="shared" si="11"/>
      </c>
      <c r="S80" s="48"/>
      <c r="T80" s="48"/>
      <c r="U80" s="48"/>
    </row>
    <row r="81" spans="1:21" ht="18" customHeight="1">
      <c r="A81" s="38">
        <f t="shared" si="12"/>
        <v>79</v>
      </c>
      <c r="B81" s="38"/>
      <c r="C81" s="38" t="s">
        <v>236</v>
      </c>
      <c r="D81" s="48" t="s">
        <v>140</v>
      </c>
      <c r="E81" s="96" t="s">
        <v>89</v>
      </c>
      <c r="F81" s="111">
        <v>8</v>
      </c>
      <c r="G81" s="111">
        <v>8</v>
      </c>
      <c r="H81" s="111">
        <v>7</v>
      </c>
      <c r="J81" s="111">
        <v>8</v>
      </c>
      <c r="K81" s="92">
        <f t="shared" si="7"/>
        <v>31</v>
      </c>
      <c r="O81" s="191">
        <f t="shared" si="8"/>
        <v>1</v>
      </c>
      <c r="P81" s="191">
        <f t="shared" si="9"/>
      </c>
      <c r="Q81" s="191">
        <f t="shared" si="10"/>
      </c>
      <c r="R81" s="191">
        <f t="shared" si="11"/>
      </c>
      <c r="S81" s="48"/>
      <c r="T81" s="48"/>
      <c r="U81" s="48"/>
    </row>
    <row r="82" spans="1:21" ht="18" customHeight="1">
      <c r="A82" s="38">
        <f t="shared" si="12"/>
        <v>80</v>
      </c>
      <c r="B82" s="38"/>
      <c r="C82" s="38" t="s">
        <v>236</v>
      </c>
      <c r="D82" s="48" t="s">
        <v>259</v>
      </c>
      <c r="E82" s="96" t="s">
        <v>89</v>
      </c>
      <c r="F82" s="111">
        <v>6</v>
      </c>
      <c r="G82" s="111">
        <v>8</v>
      </c>
      <c r="H82" s="111">
        <v>6</v>
      </c>
      <c r="I82" s="111">
        <v>4</v>
      </c>
      <c r="J82" s="111">
        <v>7</v>
      </c>
      <c r="K82" s="92">
        <f t="shared" si="7"/>
        <v>31</v>
      </c>
      <c r="O82" s="191">
        <f t="shared" si="8"/>
      </c>
      <c r="P82" s="191">
        <f t="shared" si="9"/>
      </c>
      <c r="Q82" s="191">
        <f t="shared" si="10"/>
      </c>
      <c r="R82" s="191">
        <f t="shared" si="11"/>
      </c>
      <c r="S82" s="48"/>
      <c r="T82" s="48"/>
      <c r="U82" s="48"/>
    </row>
    <row r="83" spans="1:21" ht="18" customHeight="1">
      <c r="A83" s="38">
        <f t="shared" si="12"/>
        <v>81</v>
      </c>
      <c r="B83" s="38"/>
      <c r="C83" s="38" t="s">
        <v>236</v>
      </c>
      <c r="D83" s="46" t="s">
        <v>195</v>
      </c>
      <c r="E83" s="96" t="s">
        <v>122</v>
      </c>
      <c r="F83" s="111">
        <v>8</v>
      </c>
      <c r="H83" s="111">
        <v>8</v>
      </c>
      <c r="I83" s="111">
        <v>8</v>
      </c>
      <c r="J83" s="111">
        <v>6</v>
      </c>
      <c r="K83" s="92">
        <f t="shared" si="7"/>
        <v>30</v>
      </c>
      <c r="O83" s="191">
        <f t="shared" si="8"/>
      </c>
      <c r="P83" s="191">
        <f t="shared" si="9"/>
      </c>
      <c r="Q83" s="191">
        <f t="shared" si="10"/>
      </c>
      <c r="R83" s="191">
        <f t="shared" si="11"/>
      </c>
      <c r="S83" s="48"/>
      <c r="T83" s="48"/>
      <c r="U83" s="48"/>
    </row>
    <row r="84" spans="1:21" ht="18" customHeight="1">
      <c r="A84" s="38">
        <f t="shared" si="12"/>
        <v>82</v>
      </c>
      <c r="B84" s="38"/>
      <c r="C84" s="38"/>
      <c r="D84" s="48" t="s">
        <v>334</v>
      </c>
      <c r="E84" s="97" t="s">
        <v>104</v>
      </c>
      <c r="F84" s="111">
        <v>8</v>
      </c>
      <c r="G84" s="111">
        <v>8</v>
      </c>
      <c r="I84" s="111">
        <v>8</v>
      </c>
      <c r="J84" s="111">
        <v>6</v>
      </c>
      <c r="K84" s="92">
        <f t="shared" si="7"/>
        <v>30</v>
      </c>
      <c r="O84" s="191">
        <f t="shared" si="8"/>
        <v>1</v>
      </c>
      <c r="P84" s="191">
        <f t="shared" si="9"/>
      </c>
      <c r="Q84" s="191">
        <f t="shared" si="10"/>
      </c>
      <c r="R84" s="191">
        <f t="shared" si="11"/>
      </c>
      <c r="S84" s="48"/>
      <c r="T84" s="48"/>
      <c r="U84" s="48"/>
    </row>
    <row r="85" spans="1:21" ht="18" customHeight="1">
      <c r="A85" s="38">
        <f t="shared" si="12"/>
        <v>83</v>
      </c>
      <c r="B85" s="38"/>
      <c r="C85" s="130"/>
      <c r="D85" s="46" t="s">
        <v>125</v>
      </c>
      <c r="E85" s="96" t="s">
        <v>126</v>
      </c>
      <c r="F85" s="111">
        <v>8</v>
      </c>
      <c r="G85" s="111">
        <v>7</v>
      </c>
      <c r="I85" s="111">
        <v>7</v>
      </c>
      <c r="J85" s="111">
        <v>8</v>
      </c>
      <c r="K85" s="92">
        <f t="shared" si="7"/>
        <v>30</v>
      </c>
      <c r="O85" s="191">
        <f t="shared" si="8"/>
      </c>
      <c r="P85" s="191">
        <f t="shared" si="9"/>
      </c>
      <c r="Q85" s="191">
        <f t="shared" si="10"/>
      </c>
      <c r="R85" s="191">
        <f t="shared" si="11"/>
      </c>
      <c r="S85" s="48"/>
      <c r="T85" s="48"/>
      <c r="U85" s="48"/>
    </row>
    <row r="86" spans="1:21" ht="18" customHeight="1">
      <c r="A86" s="38">
        <f t="shared" si="12"/>
        <v>84</v>
      </c>
      <c r="B86" s="38"/>
      <c r="C86" s="38"/>
      <c r="D86" s="47" t="s">
        <v>117</v>
      </c>
      <c r="E86" s="97" t="s">
        <v>95</v>
      </c>
      <c r="F86" s="111">
        <v>7</v>
      </c>
      <c r="G86" s="111">
        <v>6</v>
      </c>
      <c r="H86" s="111">
        <v>5</v>
      </c>
      <c r="I86" s="111">
        <v>5</v>
      </c>
      <c r="J86" s="111">
        <v>7</v>
      </c>
      <c r="K86" s="92">
        <f t="shared" si="7"/>
        <v>30</v>
      </c>
      <c r="O86" s="191">
        <f t="shared" si="8"/>
      </c>
      <c r="P86" s="191">
        <f t="shared" si="9"/>
      </c>
      <c r="Q86" s="191">
        <f t="shared" si="10"/>
      </c>
      <c r="R86" s="191">
        <f t="shared" si="11"/>
      </c>
      <c r="S86" s="48"/>
      <c r="T86" s="48"/>
      <c r="U86" s="48"/>
    </row>
    <row r="87" spans="1:21" ht="18" customHeight="1">
      <c r="A87" s="38">
        <f t="shared" si="12"/>
        <v>85</v>
      </c>
      <c r="B87" s="38"/>
      <c r="C87" s="38" t="s">
        <v>236</v>
      </c>
      <c r="D87" s="48" t="s">
        <v>112</v>
      </c>
      <c r="E87" s="97" t="s">
        <v>107</v>
      </c>
      <c r="F87" s="92">
        <v>8</v>
      </c>
      <c r="G87" s="92">
        <v>8</v>
      </c>
      <c r="H87" s="92">
        <v>6</v>
      </c>
      <c r="I87" s="92">
        <v>8</v>
      </c>
      <c r="J87" s="92"/>
      <c r="K87" s="92">
        <f t="shared" si="7"/>
        <v>30</v>
      </c>
      <c r="O87" s="191">
        <f t="shared" si="8"/>
        <v>1</v>
      </c>
      <c r="P87" s="191">
        <f t="shared" si="9"/>
      </c>
      <c r="Q87" s="191">
        <f t="shared" si="10"/>
      </c>
      <c r="R87" s="191">
        <f t="shared" si="11"/>
      </c>
      <c r="S87" s="48"/>
      <c r="T87" s="48"/>
      <c r="U87" s="48"/>
    </row>
    <row r="88" spans="1:21" ht="18" customHeight="1">
      <c r="A88" s="38">
        <f t="shared" si="12"/>
        <v>86</v>
      </c>
      <c r="B88" s="38"/>
      <c r="C88" s="38"/>
      <c r="D88" s="48" t="s">
        <v>164</v>
      </c>
      <c r="E88" s="74" t="s">
        <v>168</v>
      </c>
      <c r="G88" s="111">
        <v>8</v>
      </c>
      <c r="H88" s="111">
        <v>7</v>
      </c>
      <c r="I88" s="111">
        <v>7</v>
      </c>
      <c r="J88" s="111">
        <v>8</v>
      </c>
      <c r="K88" s="92">
        <f t="shared" si="7"/>
        <v>30</v>
      </c>
      <c r="O88" s="191">
        <f t="shared" si="8"/>
      </c>
      <c r="P88" s="191">
        <f t="shared" si="9"/>
      </c>
      <c r="Q88" s="191">
        <f t="shared" si="10"/>
      </c>
      <c r="R88" s="191">
        <f t="shared" si="11"/>
      </c>
      <c r="S88" s="48"/>
      <c r="T88" s="48"/>
      <c r="U88" s="48"/>
    </row>
    <row r="89" spans="1:21" ht="18" customHeight="1">
      <c r="A89" s="38">
        <f t="shared" si="12"/>
        <v>87</v>
      </c>
      <c r="B89" s="38"/>
      <c r="C89" s="38"/>
      <c r="D89" s="48" t="s">
        <v>143</v>
      </c>
      <c r="E89" s="96" t="s">
        <v>89</v>
      </c>
      <c r="F89" s="111">
        <v>5</v>
      </c>
      <c r="G89" s="111">
        <v>8</v>
      </c>
      <c r="H89" s="111">
        <v>7</v>
      </c>
      <c r="I89" s="111">
        <v>4</v>
      </c>
      <c r="J89" s="111">
        <v>6</v>
      </c>
      <c r="K89" s="92">
        <f t="shared" si="7"/>
        <v>30</v>
      </c>
      <c r="O89" s="191">
        <f t="shared" si="8"/>
      </c>
      <c r="P89" s="191">
        <f t="shared" si="9"/>
      </c>
      <c r="Q89" s="191">
        <f t="shared" si="10"/>
      </c>
      <c r="R89" s="191">
        <f t="shared" si="11"/>
      </c>
      <c r="S89" s="48"/>
      <c r="T89" s="48"/>
      <c r="U89" s="48"/>
    </row>
    <row r="90" spans="1:21" ht="18" customHeight="1">
      <c r="A90" s="38">
        <f t="shared" si="12"/>
        <v>88</v>
      </c>
      <c r="B90" s="38"/>
      <c r="C90" s="38"/>
      <c r="D90" s="46" t="s">
        <v>386</v>
      </c>
      <c r="E90" s="96" t="s">
        <v>126</v>
      </c>
      <c r="F90" s="111">
        <v>8</v>
      </c>
      <c r="G90" s="111">
        <v>7</v>
      </c>
      <c r="H90" s="111">
        <v>8</v>
      </c>
      <c r="I90" s="111">
        <v>6</v>
      </c>
      <c r="K90" s="92">
        <f t="shared" si="7"/>
        <v>29</v>
      </c>
      <c r="O90" s="191">
        <f t="shared" si="8"/>
      </c>
      <c r="P90" s="191">
        <f t="shared" si="9"/>
      </c>
      <c r="Q90" s="191">
        <f t="shared" si="10"/>
      </c>
      <c r="R90" s="191">
        <f t="shared" si="11"/>
      </c>
      <c r="S90" s="48"/>
      <c r="T90" s="48"/>
      <c r="U90" s="48"/>
    </row>
    <row r="91" spans="1:21" ht="18" customHeight="1">
      <c r="A91" s="38">
        <f t="shared" si="12"/>
        <v>89</v>
      </c>
      <c r="B91" s="38"/>
      <c r="C91" s="38" t="s">
        <v>236</v>
      </c>
      <c r="D91" s="48" t="s">
        <v>323</v>
      </c>
      <c r="E91" s="74" t="s">
        <v>162</v>
      </c>
      <c r="F91" s="111">
        <v>8</v>
      </c>
      <c r="G91" s="111">
        <v>8</v>
      </c>
      <c r="H91" s="111">
        <v>5</v>
      </c>
      <c r="I91" s="111">
        <v>5</v>
      </c>
      <c r="J91" s="111">
        <v>3</v>
      </c>
      <c r="K91" s="92">
        <f t="shared" si="7"/>
        <v>29</v>
      </c>
      <c r="O91" s="191">
        <f t="shared" si="8"/>
        <v>1</v>
      </c>
      <c r="P91" s="191">
        <f t="shared" si="9"/>
      </c>
      <c r="Q91" s="191">
        <f t="shared" si="10"/>
      </c>
      <c r="R91" s="191">
        <f t="shared" si="11"/>
      </c>
      <c r="S91" s="48"/>
      <c r="T91" s="48"/>
      <c r="U91" s="48"/>
    </row>
    <row r="92" spans="1:21" ht="18" customHeight="1">
      <c r="A92" s="38">
        <f t="shared" si="12"/>
        <v>90</v>
      </c>
      <c r="B92" s="38"/>
      <c r="C92" s="38" t="s">
        <v>236</v>
      </c>
      <c r="D92" s="48" t="s">
        <v>335</v>
      </c>
      <c r="E92" s="97" t="s">
        <v>107</v>
      </c>
      <c r="F92" s="111">
        <v>8</v>
      </c>
      <c r="G92" s="111">
        <v>6</v>
      </c>
      <c r="H92" s="111">
        <v>7</v>
      </c>
      <c r="I92" s="111">
        <v>6</v>
      </c>
      <c r="J92" s="111">
        <v>2</v>
      </c>
      <c r="K92" s="92">
        <f t="shared" si="7"/>
        <v>29</v>
      </c>
      <c r="O92" s="191">
        <f t="shared" si="8"/>
      </c>
      <c r="P92" s="191">
        <f t="shared" si="9"/>
      </c>
      <c r="Q92" s="191">
        <f t="shared" si="10"/>
      </c>
      <c r="R92" s="191">
        <f t="shared" si="11"/>
      </c>
      <c r="S92" s="48"/>
      <c r="T92" s="48"/>
      <c r="U92" s="48"/>
    </row>
    <row r="93" spans="1:21" ht="18" customHeight="1">
      <c r="A93" s="38">
        <f t="shared" si="12"/>
        <v>91</v>
      </c>
      <c r="B93" s="38"/>
      <c r="C93" s="38"/>
      <c r="D93" s="48" t="s">
        <v>223</v>
      </c>
      <c r="E93" s="74" t="s">
        <v>88</v>
      </c>
      <c r="F93" s="111">
        <v>7</v>
      </c>
      <c r="G93" s="111">
        <v>8</v>
      </c>
      <c r="H93" s="111">
        <v>8</v>
      </c>
      <c r="I93" s="111">
        <v>5</v>
      </c>
      <c r="K93" s="92">
        <f t="shared" si="7"/>
        <v>28</v>
      </c>
      <c r="O93" s="191">
        <f t="shared" si="8"/>
      </c>
      <c r="P93" s="191">
        <f t="shared" si="9"/>
      </c>
      <c r="Q93" s="191">
        <f t="shared" si="10"/>
      </c>
      <c r="R93" s="191">
        <f t="shared" si="11"/>
      </c>
      <c r="S93" s="48"/>
      <c r="T93" s="48"/>
      <c r="U93" s="48"/>
    </row>
    <row r="94" spans="1:21" ht="18" customHeight="1">
      <c r="A94" s="38">
        <f t="shared" si="12"/>
        <v>92</v>
      </c>
      <c r="B94" s="38"/>
      <c r="C94" s="38"/>
      <c r="D94" s="48" t="s">
        <v>180</v>
      </c>
      <c r="E94" s="74" t="s">
        <v>91</v>
      </c>
      <c r="F94" s="92">
        <v>7</v>
      </c>
      <c r="G94" s="92"/>
      <c r="H94" s="92">
        <v>8</v>
      </c>
      <c r="I94" s="92">
        <v>6</v>
      </c>
      <c r="J94" s="92">
        <v>7</v>
      </c>
      <c r="K94" s="92">
        <f t="shared" si="7"/>
        <v>28</v>
      </c>
      <c r="O94" s="191">
        <f t="shared" si="8"/>
      </c>
      <c r="P94" s="191">
        <f t="shared" si="9"/>
      </c>
      <c r="Q94" s="191">
        <f t="shared" si="10"/>
      </c>
      <c r="R94" s="191">
        <f t="shared" si="11"/>
      </c>
      <c r="S94" s="48"/>
      <c r="T94" s="48"/>
      <c r="U94" s="48"/>
    </row>
    <row r="95" spans="1:21" ht="18" customHeight="1">
      <c r="A95" s="38">
        <f t="shared" si="12"/>
        <v>93</v>
      </c>
      <c r="B95" s="38"/>
      <c r="C95" s="38" t="s">
        <v>236</v>
      </c>
      <c r="D95" s="48" t="s">
        <v>142</v>
      </c>
      <c r="E95" s="96" t="s">
        <v>89</v>
      </c>
      <c r="F95" s="111">
        <v>7</v>
      </c>
      <c r="G95" s="111">
        <v>7</v>
      </c>
      <c r="H95" s="111">
        <v>8</v>
      </c>
      <c r="I95" s="111">
        <v>6</v>
      </c>
      <c r="K95" s="92">
        <f t="shared" si="7"/>
        <v>28</v>
      </c>
      <c r="O95" s="191">
        <f t="shared" si="8"/>
      </c>
      <c r="P95" s="191">
        <f t="shared" si="9"/>
      </c>
      <c r="Q95" s="191">
        <f t="shared" si="10"/>
      </c>
      <c r="R95" s="191">
        <f t="shared" si="11"/>
      </c>
      <c r="S95" s="48"/>
      <c r="T95" s="48"/>
      <c r="U95" s="48"/>
    </row>
    <row r="96" spans="1:21" ht="18" customHeight="1">
      <c r="A96" s="38">
        <f t="shared" si="12"/>
        <v>94</v>
      </c>
      <c r="B96" s="38"/>
      <c r="C96" s="38"/>
      <c r="D96" s="48" t="s">
        <v>244</v>
      </c>
      <c r="E96" s="97" t="s">
        <v>104</v>
      </c>
      <c r="F96" s="111">
        <v>6</v>
      </c>
      <c r="G96" s="111">
        <v>8</v>
      </c>
      <c r="H96" s="111">
        <v>8</v>
      </c>
      <c r="I96" s="111">
        <v>5</v>
      </c>
      <c r="K96" s="92">
        <f t="shared" si="7"/>
        <v>27</v>
      </c>
      <c r="O96" s="191">
        <f t="shared" si="8"/>
      </c>
      <c r="P96" s="191">
        <f t="shared" si="9"/>
      </c>
      <c r="Q96" s="191">
        <f t="shared" si="10"/>
      </c>
      <c r="R96" s="191">
        <f t="shared" si="11"/>
      </c>
      <c r="S96" s="48"/>
      <c r="T96" s="48"/>
      <c r="U96" s="48"/>
    </row>
    <row r="97" spans="1:21" ht="18" customHeight="1">
      <c r="A97" s="38">
        <f t="shared" si="12"/>
        <v>95</v>
      </c>
      <c r="B97" s="38"/>
      <c r="C97" s="38"/>
      <c r="D97" s="48" t="s">
        <v>242</v>
      </c>
      <c r="E97" s="96" t="s">
        <v>126</v>
      </c>
      <c r="F97" s="111">
        <v>7</v>
      </c>
      <c r="G97" s="111">
        <v>7</v>
      </c>
      <c r="H97" s="111">
        <v>5</v>
      </c>
      <c r="I97" s="111">
        <v>7</v>
      </c>
      <c r="K97" s="92">
        <f t="shared" si="7"/>
        <v>26</v>
      </c>
      <c r="O97" s="191">
        <f t="shared" si="8"/>
      </c>
      <c r="P97" s="191">
        <f t="shared" si="9"/>
      </c>
      <c r="Q97" s="191">
        <f t="shared" si="10"/>
      </c>
      <c r="R97" s="191">
        <f t="shared" si="11"/>
      </c>
      <c r="S97" s="48"/>
      <c r="T97" s="48"/>
      <c r="U97" s="48"/>
    </row>
    <row r="98" spans="1:21" ht="18" customHeight="1">
      <c r="A98" s="38">
        <f t="shared" si="12"/>
        <v>96</v>
      </c>
      <c r="B98" s="38"/>
      <c r="C98" s="38"/>
      <c r="D98" s="48" t="s">
        <v>154</v>
      </c>
      <c r="E98" s="74" t="s">
        <v>88</v>
      </c>
      <c r="F98" s="111">
        <v>5</v>
      </c>
      <c r="G98" s="111">
        <v>5</v>
      </c>
      <c r="I98" s="111">
        <v>8</v>
      </c>
      <c r="J98" s="111">
        <v>8</v>
      </c>
      <c r="K98" s="92">
        <f t="shared" si="7"/>
        <v>26</v>
      </c>
      <c r="O98" s="191">
        <f t="shared" si="8"/>
      </c>
      <c r="P98" s="191">
        <f t="shared" si="9"/>
      </c>
      <c r="Q98" s="191">
        <f t="shared" si="10"/>
      </c>
      <c r="R98" s="191">
        <f t="shared" si="11"/>
      </c>
      <c r="S98" s="48"/>
      <c r="T98" s="48"/>
      <c r="U98" s="48"/>
    </row>
    <row r="99" spans="1:21" ht="18" customHeight="1">
      <c r="A99" s="38">
        <f t="shared" si="12"/>
        <v>97</v>
      </c>
      <c r="B99" s="38"/>
      <c r="C99" s="130"/>
      <c r="D99" s="48" t="s">
        <v>163</v>
      </c>
      <c r="E99" s="74" t="s">
        <v>168</v>
      </c>
      <c r="F99" s="111">
        <v>7</v>
      </c>
      <c r="G99" s="111">
        <v>8</v>
      </c>
      <c r="H99" s="111">
        <v>7</v>
      </c>
      <c r="I99" s="111">
        <v>4</v>
      </c>
      <c r="K99" s="92">
        <f t="shared" si="7"/>
        <v>26</v>
      </c>
      <c r="O99" s="191">
        <f t="shared" si="8"/>
      </c>
      <c r="P99" s="191">
        <f t="shared" si="9"/>
      </c>
      <c r="Q99" s="191">
        <f t="shared" si="10"/>
      </c>
      <c r="R99" s="191">
        <f t="shared" si="11"/>
      </c>
      <c r="S99" s="48"/>
      <c r="T99" s="48"/>
      <c r="U99" s="48"/>
    </row>
    <row r="100" spans="1:21" ht="18" customHeight="1">
      <c r="A100" s="38">
        <f t="shared" si="12"/>
        <v>98</v>
      </c>
      <c r="B100" s="38"/>
      <c r="C100" s="38" t="s">
        <v>236</v>
      </c>
      <c r="D100" s="48" t="s">
        <v>243</v>
      </c>
      <c r="E100" s="74" t="s">
        <v>174</v>
      </c>
      <c r="F100" s="111">
        <v>8</v>
      </c>
      <c r="G100" s="111">
        <v>6</v>
      </c>
      <c r="H100" s="111">
        <v>7</v>
      </c>
      <c r="I100" s="111">
        <v>4</v>
      </c>
      <c r="K100" s="92">
        <f aca="true" t="shared" si="13" ref="K100:K121">IF(COUNT(F100:J100)&gt;0,SUM(F100:J100),0)</f>
        <v>25</v>
      </c>
      <c r="O100" s="191">
        <f t="shared" si="8"/>
      </c>
      <c r="P100" s="191">
        <f t="shared" si="9"/>
      </c>
      <c r="Q100" s="191">
        <f t="shared" si="10"/>
      </c>
      <c r="R100" s="191">
        <f t="shared" si="11"/>
      </c>
      <c r="S100" s="48"/>
      <c r="T100" s="48"/>
      <c r="U100" s="48"/>
    </row>
    <row r="101" spans="1:21" ht="18" customHeight="1">
      <c r="A101" s="38">
        <f t="shared" si="12"/>
        <v>99</v>
      </c>
      <c r="B101" s="38"/>
      <c r="C101" s="38" t="s">
        <v>236</v>
      </c>
      <c r="D101" s="48" t="s">
        <v>144</v>
      </c>
      <c r="E101" s="96" t="s">
        <v>89</v>
      </c>
      <c r="F101" s="92">
        <v>6</v>
      </c>
      <c r="G101" s="92">
        <v>6</v>
      </c>
      <c r="H101" s="92">
        <v>8</v>
      </c>
      <c r="I101" s="92">
        <v>5</v>
      </c>
      <c r="J101" s="92"/>
      <c r="K101" s="92">
        <f t="shared" si="13"/>
        <v>25</v>
      </c>
      <c r="O101" s="191">
        <f t="shared" si="8"/>
      </c>
      <c r="P101" s="191">
        <f t="shared" si="9"/>
      </c>
      <c r="Q101" s="191">
        <f t="shared" si="10"/>
      </c>
      <c r="R101" s="191">
        <f t="shared" si="11"/>
      </c>
      <c r="S101" s="48"/>
      <c r="T101" s="48"/>
      <c r="U101" s="48"/>
    </row>
    <row r="102" spans="1:21" ht="18" customHeight="1">
      <c r="A102" s="38">
        <f t="shared" si="12"/>
        <v>100</v>
      </c>
      <c r="B102" s="38"/>
      <c r="C102" s="38" t="s">
        <v>236</v>
      </c>
      <c r="D102" s="48" t="s">
        <v>343</v>
      </c>
      <c r="E102" s="97" t="s">
        <v>162</v>
      </c>
      <c r="F102" s="92">
        <v>8</v>
      </c>
      <c r="G102" s="92">
        <v>8</v>
      </c>
      <c r="H102" s="92"/>
      <c r="I102" s="92">
        <v>8</v>
      </c>
      <c r="J102" s="92"/>
      <c r="K102" s="92">
        <f t="shared" si="13"/>
        <v>24</v>
      </c>
      <c r="O102" s="191">
        <f t="shared" si="8"/>
        <v>1</v>
      </c>
      <c r="P102" s="191">
        <f t="shared" si="9"/>
      </c>
      <c r="Q102" s="191">
        <f t="shared" si="10"/>
      </c>
      <c r="R102" s="191">
        <f t="shared" si="11"/>
      </c>
      <c r="S102" s="48"/>
      <c r="T102" s="48"/>
      <c r="U102" s="48"/>
    </row>
    <row r="103" spans="1:21" ht="18" customHeight="1">
      <c r="A103" s="38">
        <f t="shared" si="12"/>
        <v>101</v>
      </c>
      <c r="B103" s="38"/>
      <c r="C103" s="38" t="s">
        <v>236</v>
      </c>
      <c r="D103" s="48" t="s">
        <v>201</v>
      </c>
      <c r="E103" s="74" t="s">
        <v>107</v>
      </c>
      <c r="F103" s="92"/>
      <c r="G103" s="92">
        <v>8</v>
      </c>
      <c r="H103" s="92"/>
      <c r="I103" s="92">
        <v>8</v>
      </c>
      <c r="J103" s="92">
        <v>8</v>
      </c>
      <c r="K103" s="92">
        <f t="shared" si="13"/>
        <v>24</v>
      </c>
      <c r="O103" s="191">
        <f t="shared" si="8"/>
      </c>
      <c r="P103" s="191">
        <f t="shared" si="9"/>
      </c>
      <c r="Q103" s="191">
        <f t="shared" si="10"/>
      </c>
      <c r="R103" s="191">
        <f t="shared" si="11"/>
      </c>
      <c r="S103" s="48"/>
      <c r="T103" s="48"/>
      <c r="U103" s="48"/>
    </row>
    <row r="104" spans="1:21" ht="18" customHeight="1">
      <c r="A104" s="38">
        <f t="shared" si="12"/>
        <v>102</v>
      </c>
      <c r="B104" s="38"/>
      <c r="C104" s="130"/>
      <c r="D104" s="48" t="s">
        <v>232</v>
      </c>
      <c r="E104" s="74" t="s">
        <v>168</v>
      </c>
      <c r="F104" s="111">
        <v>8</v>
      </c>
      <c r="G104" s="111">
        <v>8</v>
      </c>
      <c r="J104" s="111">
        <v>8</v>
      </c>
      <c r="K104" s="92">
        <f t="shared" si="13"/>
        <v>24</v>
      </c>
      <c r="O104" s="191">
        <f t="shared" si="8"/>
        <v>1</v>
      </c>
      <c r="P104" s="191">
        <f t="shared" si="9"/>
      </c>
      <c r="Q104" s="191">
        <f t="shared" si="10"/>
      </c>
      <c r="R104" s="191">
        <f t="shared" si="11"/>
      </c>
      <c r="S104" s="48"/>
      <c r="T104" s="48"/>
      <c r="U104" s="48"/>
    </row>
    <row r="105" spans="1:21" ht="18" customHeight="1">
      <c r="A105" s="38">
        <f t="shared" si="12"/>
        <v>103</v>
      </c>
      <c r="B105" s="38"/>
      <c r="C105" s="38"/>
      <c r="D105" s="48" t="s">
        <v>229</v>
      </c>
      <c r="E105" s="74" t="s">
        <v>174</v>
      </c>
      <c r="F105" s="92">
        <v>4</v>
      </c>
      <c r="G105" s="92">
        <v>8</v>
      </c>
      <c r="H105" s="92"/>
      <c r="I105" s="92">
        <v>6</v>
      </c>
      <c r="J105" s="92">
        <v>5</v>
      </c>
      <c r="K105" s="92">
        <f t="shared" si="13"/>
        <v>23</v>
      </c>
      <c r="O105" s="191">
        <f t="shared" si="8"/>
      </c>
      <c r="P105" s="191">
        <f t="shared" si="9"/>
      </c>
      <c r="Q105" s="191">
        <f t="shared" si="10"/>
      </c>
      <c r="R105" s="191">
        <f t="shared" si="11"/>
      </c>
      <c r="S105" s="48"/>
      <c r="T105" s="48"/>
      <c r="U105" s="48"/>
    </row>
    <row r="106" spans="1:21" ht="18" customHeight="1">
      <c r="A106" s="38">
        <f t="shared" si="12"/>
        <v>104</v>
      </c>
      <c r="B106" s="38"/>
      <c r="C106" s="38"/>
      <c r="D106" s="48" t="s">
        <v>115</v>
      </c>
      <c r="E106" s="74" t="s">
        <v>88</v>
      </c>
      <c r="F106" s="111">
        <v>7</v>
      </c>
      <c r="G106" s="111">
        <v>8</v>
      </c>
      <c r="H106" s="111">
        <v>7</v>
      </c>
      <c r="I106" s="111">
        <v>1</v>
      </c>
      <c r="K106" s="92">
        <f t="shared" si="13"/>
        <v>23</v>
      </c>
      <c r="O106" s="191">
        <f t="shared" si="8"/>
      </c>
      <c r="P106" s="191">
        <f t="shared" si="9"/>
      </c>
      <c r="Q106" s="191">
        <f t="shared" si="10"/>
      </c>
      <c r="R106" s="191">
        <f t="shared" si="11"/>
      </c>
      <c r="S106" s="48"/>
      <c r="T106" s="48"/>
      <c r="U106" s="48"/>
    </row>
    <row r="107" spans="1:21" ht="18" customHeight="1">
      <c r="A107" s="38">
        <f t="shared" si="12"/>
        <v>105</v>
      </c>
      <c r="B107" s="38"/>
      <c r="C107" s="38"/>
      <c r="D107" s="46" t="s">
        <v>119</v>
      </c>
      <c r="E107" s="97" t="s">
        <v>95</v>
      </c>
      <c r="F107" s="111">
        <v>4</v>
      </c>
      <c r="G107" s="111">
        <v>7</v>
      </c>
      <c r="H107" s="111">
        <v>5</v>
      </c>
      <c r="I107" s="111">
        <v>0</v>
      </c>
      <c r="J107" s="111">
        <v>7</v>
      </c>
      <c r="K107" s="92">
        <f t="shared" si="13"/>
        <v>23</v>
      </c>
      <c r="O107" s="191">
        <f t="shared" si="8"/>
      </c>
      <c r="P107" s="191">
        <f t="shared" si="9"/>
      </c>
      <c r="Q107" s="191">
        <f t="shared" si="10"/>
      </c>
      <c r="R107" s="191">
        <f t="shared" si="11"/>
      </c>
      <c r="S107" s="48"/>
      <c r="T107" s="48"/>
      <c r="U107" s="48"/>
    </row>
    <row r="108" spans="1:21" ht="18" customHeight="1">
      <c r="A108" s="38">
        <f t="shared" si="12"/>
        <v>106</v>
      </c>
      <c r="B108" s="38"/>
      <c r="C108" s="38" t="s">
        <v>236</v>
      </c>
      <c r="D108" s="48" t="s">
        <v>167</v>
      </c>
      <c r="E108" s="74" t="s">
        <v>168</v>
      </c>
      <c r="F108" s="111">
        <v>2</v>
      </c>
      <c r="G108" s="111">
        <v>6</v>
      </c>
      <c r="H108" s="111">
        <v>8</v>
      </c>
      <c r="I108" s="111">
        <v>7</v>
      </c>
      <c r="K108" s="92">
        <f t="shared" si="13"/>
        <v>23</v>
      </c>
      <c r="O108" s="191">
        <f t="shared" si="8"/>
      </c>
      <c r="P108" s="191">
        <f t="shared" si="9"/>
      </c>
      <c r="Q108" s="191">
        <f t="shared" si="10"/>
      </c>
      <c r="R108" s="191">
        <f t="shared" si="11"/>
      </c>
      <c r="S108" s="48"/>
      <c r="T108" s="48"/>
      <c r="U108" s="48"/>
    </row>
    <row r="109" spans="1:21" ht="18" customHeight="1">
      <c r="A109" s="38">
        <f t="shared" si="12"/>
        <v>107</v>
      </c>
      <c r="B109" s="38"/>
      <c r="C109" s="38" t="s">
        <v>236</v>
      </c>
      <c r="D109" s="48" t="s">
        <v>255</v>
      </c>
      <c r="E109" s="74" t="s">
        <v>168</v>
      </c>
      <c r="F109" s="111">
        <v>8</v>
      </c>
      <c r="H109" s="111">
        <v>8</v>
      </c>
      <c r="I109" s="111">
        <v>7</v>
      </c>
      <c r="K109" s="92">
        <f t="shared" si="13"/>
        <v>23</v>
      </c>
      <c r="O109" s="191">
        <f t="shared" si="8"/>
      </c>
      <c r="P109" s="191">
        <f t="shared" si="9"/>
      </c>
      <c r="Q109" s="191">
        <f t="shared" si="10"/>
      </c>
      <c r="R109" s="191">
        <f t="shared" si="11"/>
      </c>
      <c r="S109" s="48"/>
      <c r="T109" s="48"/>
      <c r="U109" s="48"/>
    </row>
    <row r="110" spans="1:21" ht="18" customHeight="1">
      <c r="A110" s="38">
        <f t="shared" si="12"/>
        <v>108</v>
      </c>
      <c r="B110" s="38"/>
      <c r="C110" s="38"/>
      <c r="D110" s="48" t="s">
        <v>384</v>
      </c>
      <c r="E110" s="96" t="s">
        <v>89</v>
      </c>
      <c r="F110" s="111">
        <v>8</v>
      </c>
      <c r="G110" s="111">
        <v>8</v>
      </c>
      <c r="H110" s="111">
        <v>7</v>
      </c>
      <c r="K110" s="92">
        <f t="shared" si="13"/>
        <v>23</v>
      </c>
      <c r="O110" s="191">
        <f t="shared" si="8"/>
        <v>1</v>
      </c>
      <c r="P110" s="191">
        <f t="shared" si="9"/>
      </c>
      <c r="Q110" s="191">
        <f t="shared" si="10"/>
      </c>
      <c r="R110" s="191">
        <f t="shared" si="11"/>
      </c>
      <c r="S110" s="48"/>
      <c r="T110" s="48"/>
      <c r="U110" s="48"/>
    </row>
    <row r="111" spans="1:21" ht="18" customHeight="1">
      <c r="A111" s="38">
        <f t="shared" si="12"/>
        <v>109</v>
      </c>
      <c r="B111" s="38"/>
      <c r="C111" s="38"/>
      <c r="D111" s="48" t="s">
        <v>127</v>
      </c>
      <c r="E111" s="96" t="s">
        <v>89</v>
      </c>
      <c r="F111" s="111">
        <v>8</v>
      </c>
      <c r="G111" s="111">
        <v>8</v>
      </c>
      <c r="H111" s="111">
        <v>7</v>
      </c>
      <c r="K111" s="92">
        <f t="shared" si="13"/>
        <v>23</v>
      </c>
      <c r="O111" s="191">
        <f t="shared" si="8"/>
        <v>1</v>
      </c>
      <c r="P111" s="191">
        <f t="shared" si="9"/>
      </c>
      <c r="Q111" s="191">
        <f t="shared" si="10"/>
      </c>
      <c r="R111" s="191">
        <f t="shared" si="11"/>
      </c>
      <c r="S111" s="48"/>
      <c r="T111" s="48"/>
      <c r="U111" s="48"/>
    </row>
    <row r="112" spans="1:21" ht="18" customHeight="1">
      <c r="A112" s="38">
        <f t="shared" si="12"/>
        <v>110</v>
      </c>
      <c r="B112" s="38"/>
      <c r="C112" s="38"/>
      <c r="D112" s="48" t="s">
        <v>250</v>
      </c>
      <c r="E112" s="97" t="s">
        <v>104</v>
      </c>
      <c r="F112" s="111">
        <v>8</v>
      </c>
      <c r="G112" s="111">
        <v>7</v>
      </c>
      <c r="H112" s="111">
        <v>7</v>
      </c>
      <c r="K112" s="92">
        <f t="shared" si="13"/>
        <v>22</v>
      </c>
      <c r="O112" s="191">
        <f t="shared" si="8"/>
      </c>
      <c r="P112" s="191">
        <f t="shared" si="9"/>
      </c>
      <c r="Q112" s="191">
        <f t="shared" si="10"/>
      </c>
      <c r="R112" s="191">
        <f t="shared" si="11"/>
      </c>
      <c r="S112" s="48"/>
      <c r="T112" s="48"/>
      <c r="U112" s="48"/>
    </row>
    <row r="113" spans="1:21" ht="18" customHeight="1">
      <c r="A113" s="38">
        <f t="shared" si="12"/>
        <v>111</v>
      </c>
      <c r="B113" s="38"/>
      <c r="C113" s="38"/>
      <c r="D113" s="46" t="s">
        <v>377</v>
      </c>
      <c r="E113" s="96" t="s">
        <v>126</v>
      </c>
      <c r="F113" s="111">
        <v>8</v>
      </c>
      <c r="H113" s="111">
        <v>7</v>
      </c>
      <c r="I113" s="111">
        <v>7</v>
      </c>
      <c r="K113" s="92">
        <f t="shared" si="13"/>
        <v>22</v>
      </c>
      <c r="O113" s="191">
        <f t="shared" si="8"/>
      </c>
      <c r="P113" s="191">
        <f t="shared" si="9"/>
      </c>
      <c r="Q113" s="191">
        <f t="shared" si="10"/>
      </c>
      <c r="R113" s="191">
        <f t="shared" si="11"/>
      </c>
      <c r="S113" s="48"/>
      <c r="T113" s="48"/>
      <c r="U113" s="48"/>
    </row>
    <row r="114" spans="1:21" ht="18" customHeight="1">
      <c r="A114" s="38">
        <f t="shared" si="12"/>
        <v>112</v>
      </c>
      <c r="B114" s="38"/>
      <c r="C114" s="38"/>
      <c r="D114" s="48" t="s">
        <v>222</v>
      </c>
      <c r="E114" s="74" t="s">
        <v>88</v>
      </c>
      <c r="F114" s="111">
        <v>8</v>
      </c>
      <c r="H114" s="111">
        <v>6</v>
      </c>
      <c r="I114" s="111">
        <v>8</v>
      </c>
      <c r="K114" s="92">
        <f t="shared" si="13"/>
        <v>22</v>
      </c>
      <c r="O114" s="191">
        <f t="shared" si="8"/>
      </c>
      <c r="P114" s="191">
        <f t="shared" si="9"/>
      </c>
      <c r="Q114" s="191">
        <f t="shared" si="10"/>
      </c>
      <c r="R114" s="191">
        <f t="shared" si="11"/>
      </c>
      <c r="S114" s="48"/>
      <c r="T114" s="48"/>
      <c r="U114" s="48"/>
    </row>
    <row r="115" spans="1:21" ht="18" customHeight="1">
      <c r="A115" s="38">
        <f t="shared" si="12"/>
        <v>113</v>
      </c>
      <c r="B115" s="38"/>
      <c r="C115" s="38" t="s">
        <v>236</v>
      </c>
      <c r="D115" s="46" t="s">
        <v>181</v>
      </c>
      <c r="E115" s="97" t="s">
        <v>95</v>
      </c>
      <c r="F115" s="111">
        <v>7</v>
      </c>
      <c r="G115" s="111">
        <v>8</v>
      </c>
      <c r="I115" s="111">
        <v>7</v>
      </c>
      <c r="K115" s="92">
        <f t="shared" si="13"/>
        <v>22</v>
      </c>
      <c r="O115" s="191">
        <f t="shared" si="8"/>
      </c>
      <c r="P115" s="191">
        <f t="shared" si="9"/>
      </c>
      <c r="Q115" s="191">
        <f t="shared" si="10"/>
      </c>
      <c r="R115" s="191">
        <f t="shared" si="11"/>
      </c>
      <c r="S115" s="48"/>
      <c r="T115" s="48"/>
      <c r="U115" s="48"/>
    </row>
    <row r="116" spans="1:21" ht="18" customHeight="1">
      <c r="A116" s="38">
        <f t="shared" si="12"/>
        <v>114</v>
      </c>
      <c r="B116" s="38"/>
      <c r="C116" s="38"/>
      <c r="D116" s="46" t="s">
        <v>94</v>
      </c>
      <c r="E116" s="97" t="s">
        <v>95</v>
      </c>
      <c r="F116" s="92">
        <v>7</v>
      </c>
      <c r="G116" s="92">
        <v>8</v>
      </c>
      <c r="H116" s="92"/>
      <c r="I116" s="92">
        <v>7</v>
      </c>
      <c r="J116" s="92"/>
      <c r="K116" s="92">
        <f t="shared" si="13"/>
        <v>22</v>
      </c>
      <c r="O116" s="191">
        <f t="shared" si="8"/>
      </c>
      <c r="P116" s="191">
        <f t="shared" si="9"/>
      </c>
      <c r="Q116" s="191">
        <f t="shared" si="10"/>
      </c>
      <c r="R116" s="191">
        <f t="shared" si="11"/>
      </c>
      <c r="S116" s="48"/>
      <c r="T116" s="48"/>
      <c r="U116" s="48"/>
    </row>
    <row r="117" spans="1:21" ht="18" customHeight="1">
      <c r="A117" s="38">
        <f t="shared" si="12"/>
        <v>115</v>
      </c>
      <c r="B117" s="38"/>
      <c r="C117" s="38"/>
      <c r="D117" s="48" t="s">
        <v>111</v>
      </c>
      <c r="E117" s="97" t="s">
        <v>107</v>
      </c>
      <c r="F117" s="111">
        <v>5</v>
      </c>
      <c r="G117" s="111">
        <v>6</v>
      </c>
      <c r="H117" s="111">
        <v>5</v>
      </c>
      <c r="I117" s="111">
        <v>1</v>
      </c>
      <c r="J117" s="111">
        <v>3</v>
      </c>
      <c r="K117" s="92">
        <f t="shared" si="13"/>
        <v>20</v>
      </c>
      <c r="O117" s="191">
        <f t="shared" si="8"/>
      </c>
      <c r="P117" s="191">
        <f t="shared" si="9"/>
      </c>
      <c r="Q117" s="191">
        <f t="shared" si="10"/>
      </c>
      <c r="R117" s="191">
        <f t="shared" si="11"/>
      </c>
      <c r="S117" s="48"/>
      <c r="T117" s="48"/>
      <c r="U117" s="48"/>
    </row>
    <row r="118" spans="1:21" ht="18" customHeight="1">
      <c r="A118" s="38">
        <f t="shared" si="12"/>
        <v>116</v>
      </c>
      <c r="B118" s="38"/>
      <c r="C118" s="38"/>
      <c r="D118" s="48" t="s">
        <v>269</v>
      </c>
      <c r="E118" s="96" t="s">
        <v>174</v>
      </c>
      <c r="F118" s="111">
        <v>7</v>
      </c>
      <c r="G118" s="111">
        <v>7</v>
      </c>
      <c r="I118" s="111">
        <v>5</v>
      </c>
      <c r="K118" s="92">
        <f t="shared" si="13"/>
        <v>19</v>
      </c>
      <c r="O118" s="191">
        <f t="shared" si="8"/>
      </c>
      <c r="P118" s="191">
        <f t="shared" si="9"/>
      </c>
      <c r="Q118" s="191">
        <f t="shared" si="10"/>
      </c>
      <c r="R118" s="191">
        <f t="shared" si="11"/>
      </c>
      <c r="S118" s="48"/>
      <c r="T118" s="48"/>
      <c r="U118" s="48"/>
    </row>
    <row r="119" spans="1:21" ht="18" customHeight="1">
      <c r="A119" s="38">
        <f t="shared" si="12"/>
        <v>117</v>
      </c>
      <c r="B119" s="38"/>
      <c r="C119" s="38"/>
      <c r="D119" s="48" t="s">
        <v>380</v>
      </c>
      <c r="E119" s="74" t="s">
        <v>88</v>
      </c>
      <c r="F119" s="92">
        <v>8</v>
      </c>
      <c r="G119" s="92"/>
      <c r="H119" s="92">
        <v>8</v>
      </c>
      <c r="I119" s="92"/>
      <c r="J119" s="92"/>
      <c r="K119" s="92">
        <f t="shared" si="13"/>
        <v>16</v>
      </c>
      <c r="O119" s="191">
        <f t="shared" si="8"/>
      </c>
      <c r="P119" s="191">
        <f t="shared" si="9"/>
      </c>
      <c r="Q119" s="191">
        <f t="shared" si="10"/>
      </c>
      <c r="R119" s="191">
        <f t="shared" si="11"/>
      </c>
      <c r="S119" s="48"/>
      <c r="T119" s="48"/>
      <c r="U119" s="48"/>
    </row>
    <row r="120" spans="1:21" ht="18" customHeight="1">
      <c r="A120" s="38">
        <f t="shared" si="12"/>
        <v>118</v>
      </c>
      <c r="B120" s="38"/>
      <c r="C120" s="38"/>
      <c r="D120" s="47" t="s">
        <v>253</v>
      </c>
      <c r="E120" s="97" t="s">
        <v>95</v>
      </c>
      <c r="F120" s="111">
        <v>8</v>
      </c>
      <c r="G120" s="111">
        <v>8</v>
      </c>
      <c r="K120" s="92">
        <f t="shared" si="13"/>
        <v>16</v>
      </c>
      <c r="O120" s="191">
        <f t="shared" si="8"/>
        <v>1</v>
      </c>
      <c r="P120" s="191">
        <f t="shared" si="9"/>
      </c>
      <c r="Q120" s="191">
        <f t="shared" si="10"/>
      </c>
      <c r="R120" s="191">
        <f t="shared" si="11"/>
      </c>
      <c r="S120" s="48"/>
      <c r="T120" s="48"/>
      <c r="U120" s="48"/>
    </row>
    <row r="121" spans="1:21" ht="18" customHeight="1">
      <c r="A121" s="38">
        <f t="shared" si="12"/>
        <v>119</v>
      </c>
      <c r="B121" s="38"/>
      <c r="C121" s="38"/>
      <c r="D121" s="48" t="s">
        <v>387</v>
      </c>
      <c r="E121" s="96" t="s">
        <v>89</v>
      </c>
      <c r="F121" s="92"/>
      <c r="G121" s="92">
        <v>8</v>
      </c>
      <c r="H121" s="92"/>
      <c r="I121" s="92">
        <v>8</v>
      </c>
      <c r="J121" s="92"/>
      <c r="K121" s="92">
        <f t="shared" si="13"/>
        <v>16</v>
      </c>
      <c r="O121" s="191">
        <f t="shared" si="8"/>
      </c>
      <c r="P121" s="191">
        <f t="shared" si="9"/>
      </c>
      <c r="Q121" s="191">
        <f t="shared" si="10"/>
      </c>
      <c r="R121" s="191">
        <f t="shared" si="11"/>
      </c>
      <c r="S121" s="48"/>
      <c r="T121" s="48"/>
      <c r="U121" s="48"/>
    </row>
    <row r="122" spans="1:21" ht="18" customHeight="1">
      <c r="A122" s="38">
        <f t="shared" si="12"/>
        <v>120</v>
      </c>
      <c r="B122" s="38"/>
      <c r="C122" s="38" t="s">
        <v>236</v>
      </c>
      <c r="D122" s="48" t="s">
        <v>230</v>
      </c>
      <c r="E122" s="74" t="s">
        <v>174</v>
      </c>
      <c r="F122" s="111">
        <v>8</v>
      </c>
      <c r="G122" s="111">
        <v>7</v>
      </c>
      <c r="K122" s="92">
        <f>IF(COUNT(F122:J122)&gt;0,SUM(F122:J122),0)+0.1</f>
        <v>15.1</v>
      </c>
      <c r="O122" s="191">
        <f t="shared" si="8"/>
      </c>
      <c r="P122" s="191">
        <f t="shared" si="9"/>
      </c>
      <c r="Q122" s="191">
        <f t="shared" si="10"/>
      </c>
      <c r="R122" s="191">
        <f t="shared" si="11"/>
      </c>
      <c r="S122" s="48"/>
      <c r="T122" s="48"/>
      <c r="U122" s="48"/>
    </row>
    <row r="123" spans="1:21" ht="18" customHeight="1">
      <c r="A123" s="38">
        <f t="shared" si="12"/>
        <v>121</v>
      </c>
      <c r="B123" s="38"/>
      <c r="C123" s="38" t="s">
        <v>236</v>
      </c>
      <c r="D123" s="48" t="s">
        <v>172</v>
      </c>
      <c r="E123" s="74" t="s">
        <v>174</v>
      </c>
      <c r="F123" s="111">
        <v>5</v>
      </c>
      <c r="G123" s="111">
        <v>3</v>
      </c>
      <c r="H123" s="111">
        <v>6</v>
      </c>
      <c r="K123" s="92">
        <f aca="true" t="shared" si="14" ref="K123:K154">IF(COUNT(F123:J123)&gt;0,SUM(F123:J123),0)</f>
        <v>14</v>
      </c>
      <c r="O123" s="191">
        <f t="shared" si="8"/>
      </c>
      <c r="P123" s="191">
        <f t="shared" si="9"/>
      </c>
      <c r="Q123" s="191">
        <f t="shared" si="10"/>
      </c>
      <c r="R123" s="191">
        <f t="shared" si="11"/>
      </c>
      <c r="S123" s="48"/>
      <c r="T123" s="48"/>
      <c r="U123" s="48"/>
    </row>
    <row r="124" spans="1:21" ht="18" customHeight="1">
      <c r="A124" s="38">
        <f t="shared" si="12"/>
        <v>122</v>
      </c>
      <c r="B124" s="38"/>
      <c r="C124" s="38"/>
      <c r="D124" s="48" t="s">
        <v>374</v>
      </c>
      <c r="E124" s="97" t="s">
        <v>104</v>
      </c>
      <c r="F124" s="111">
        <v>7</v>
      </c>
      <c r="G124" s="111">
        <v>7</v>
      </c>
      <c r="K124" s="92">
        <f t="shared" si="14"/>
        <v>14</v>
      </c>
      <c r="O124" s="191">
        <f t="shared" si="8"/>
      </c>
      <c r="P124" s="191">
        <f t="shared" si="9"/>
      </c>
      <c r="Q124" s="191">
        <f t="shared" si="10"/>
      </c>
      <c r="R124" s="191">
        <f t="shared" si="11"/>
      </c>
      <c r="S124" s="48"/>
      <c r="T124" s="48"/>
      <c r="U124" s="48"/>
    </row>
    <row r="125" spans="1:21" ht="18" customHeight="1">
      <c r="A125" s="38">
        <f t="shared" si="12"/>
        <v>123</v>
      </c>
      <c r="B125" s="38"/>
      <c r="C125" s="38"/>
      <c r="D125" s="48" t="s">
        <v>155</v>
      </c>
      <c r="E125" s="74" t="s">
        <v>88</v>
      </c>
      <c r="F125" s="92"/>
      <c r="G125" s="92">
        <v>6</v>
      </c>
      <c r="H125" s="92">
        <v>4</v>
      </c>
      <c r="I125" s="92">
        <v>4</v>
      </c>
      <c r="J125" s="92"/>
      <c r="K125" s="92">
        <f t="shared" si="14"/>
        <v>14</v>
      </c>
      <c r="O125" s="191">
        <f t="shared" si="8"/>
      </c>
      <c r="P125" s="191">
        <f t="shared" si="9"/>
      </c>
      <c r="Q125" s="191">
        <f t="shared" si="10"/>
      </c>
      <c r="R125" s="191">
        <f t="shared" si="11"/>
      </c>
      <c r="S125" s="48"/>
      <c r="T125" s="48"/>
      <c r="U125" s="48"/>
    </row>
    <row r="126" spans="1:21" ht="18" customHeight="1">
      <c r="A126" s="38">
        <f t="shared" si="12"/>
        <v>124</v>
      </c>
      <c r="B126" s="38"/>
      <c r="C126" s="38"/>
      <c r="D126" s="48" t="s">
        <v>137</v>
      </c>
      <c r="E126" s="96" t="s">
        <v>89</v>
      </c>
      <c r="F126" s="111">
        <v>8</v>
      </c>
      <c r="I126" s="111">
        <v>6</v>
      </c>
      <c r="K126" s="92">
        <f t="shared" si="14"/>
        <v>14</v>
      </c>
      <c r="O126" s="191">
        <f t="shared" si="8"/>
      </c>
      <c r="P126" s="191">
        <f t="shared" si="9"/>
      </c>
      <c r="Q126" s="191">
        <f t="shared" si="10"/>
      </c>
      <c r="R126" s="191">
        <f t="shared" si="11"/>
      </c>
      <c r="S126" s="48"/>
      <c r="T126" s="48"/>
      <c r="U126" s="48"/>
    </row>
    <row r="127" spans="1:21" ht="18" customHeight="1">
      <c r="A127" s="38">
        <f t="shared" si="12"/>
        <v>125</v>
      </c>
      <c r="B127" s="38"/>
      <c r="C127" s="38"/>
      <c r="D127" s="47" t="s">
        <v>219</v>
      </c>
      <c r="E127" s="97" t="s">
        <v>95</v>
      </c>
      <c r="G127" s="111">
        <v>6</v>
      </c>
      <c r="I127" s="111">
        <v>7</v>
      </c>
      <c r="J127" s="111">
        <v>0</v>
      </c>
      <c r="K127" s="92">
        <f t="shared" si="14"/>
        <v>13</v>
      </c>
      <c r="O127" s="191">
        <f t="shared" si="8"/>
      </c>
      <c r="P127" s="191">
        <f t="shared" si="9"/>
      </c>
      <c r="Q127" s="191">
        <f t="shared" si="10"/>
      </c>
      <c r="R127" s="191">
        <f t="shared" si="11"/>
      </c>
      <c r="S127" s="48"/>
      <c r="T127" s="48"/>
      <c r="U127" s="48"/>
    </row>
    <row r="128" spans="1:21" ht="18" customHeight="1">
      <c r="A128" s="38">
        <f t="shared" si="12"/>
        <v>126</v>
      </c>
      <c r="B128" s="38"/>
      <c r="C128" s="38" t="s">
        <v>236</v>
      </c>
      <c r="D128" s="48" t="s">
        <v>326</v>
      </c>
      <c r="E128" s="74" t="s">
        <v>168</v>
      </c>
      <c r="I128" s="111">
        <v>8</v>
      </c>
      <c r="J128" s="111">
        <v>5</v>
      </c>
      <c r="K128" s="92">
        <f t="shared" si="14"/>
        <v>13</v>
      </c>
      <c r="O128" s="191">
        <f t="shared" si="8"/>
      </c>
      <c r="P128" s="191">
        <f t="shared" si="9"/>
      </c>
      <c r="Q128" s="191">
        <f t="shared" si="10"/>
      </c>
      <c r="R128" s="191">
        <f t="shared" si="11"/>
      </c>
      <c r="S128" s="48"/>
      <c r="T128" s="48"/>
      <c r="U128" s="48"/>
    </row>
    <row r="129" spans="1:21" ht="18" customHeight="1">
      <c r="A129" s="38">
        <f t="shared" si="12"/>
        <v>127</v>
      </c>
      <c r="B129" s="38"/>
      <c r="C129" s="38"/>
      <c r="D129" s="48" t="s">
        <v>206</v>
      </c>
      <c r="E129" s="74" t="s">
        <v>174</v>
      </c>
      <c r="F129" s="111">
        <v>8</v>
      </c>
      <c r="J129" s="111">
        <v>4</v>
      </c>
      <c r="K129" s="92">
        <f t="shared" si="14"/>
        <v>12</v>
      </c>
      <c r="O129" s="191">
        <f t="shared" si="8"/>
      </c>
      <c r="P129" s="191">
        <f t="shared" si="9"/>
      </c>
      <c r="Q129" s="191">
        <f t="shared" si="10"/>
      </c>
      <c r="R129" s="191">
        <f t="shared" si="11"/>
      </c>
      <c r="S129" s="48"/>
      <c r="T129" s="48"/>
      <c r="U129" s="48"/>
    </row>
    <row r="130" spans="1:21" ht="18" customHeight="1">
      <c r="A130" s="38">
        <f t="shared" si="12"/>
        <v>128</v>
      </c>
      <c r="B130" s="38"/>
      <c r="C130" s="38"/>
      <c r="D130" s="48" t="s">
        <v>267</v>
      </c>
      <c r="E130" s="97" t="s">
        <v>162</v>
      </c>
      <c r="G130" s="111">
        <v>7</v>
      </c>
      <c r="I130" s="111">
        <v>5</v>
      </c>
      <c r="K130" s="92">
        <f t="shared" si="14"/>
        <v>12</v>
      </c>
      <c r="O130" s="191">
        <f t="shared" si="8"/>
      </c>
      <c r="P130" s="191">
        <f t="shared" si="9"/>
      </c>
      <c r="Q130" s="191">
        <f t="shared" si="10"/>
      </c>
      <c r="R130" s="191">
        <f t="shared" si="11"/>
      </c>
      <c r="S130" s="48"/>
      <c r="T130" s="48"/>
      <c r="U130" s="48"/>
    </row>
    <row r="131" spans="1:21" ht="18" customHeight="1">
      <c r="A131" s="38">
        <f t="shared" si="12"/>
        <v>129</v>
      </c>
      <c r="B131" s="38"/>
      <c r="C131" s="38"/>
      <c r="D131" s="48" t="s">
        <v>327</v>
      </c>
      <c r="E131" s="74" t="s">
        <v>168</v>
      </c>
      <c r="I131" s="111">
        <v>8</v>
      </c>
      <c r="J131" s="111">
        <v>4</v>
      </c>
      <c r="K131" s="92">
        <f t="shared" si="14"/>
        <v>12</v>
      </c>
      <c r="O131" s="191">
        <f aca="true" t="shared" si="15" ref="O131:O177">IF(F131+G131=16,1,"")</f>
      </c>
      <c r="P131" s="191">
        <f aca="true" t="shared" si="16" ref="P131:P177">IF(F131+G131+H131=24,1,"")</f>
      </c>
      <c r="Q131" s="191">
        <f aca="true" t="shared" si="17" ref="Q131:Q177">IF(F131+G131+H131+I131=32,1,"")</f>
      </c>
      <c r="R131" s="191">
        <f aca="true" t="shared" si="18" ref="R131:R177">IF(F131+G131+H131+I131+J131=40,1,"")</f>
      </c>
      <c r="S131" s="48"/>
      <c r="T131" s="48"/>
      <c r="U131" s="48"/>
    </row>
    <row r="132" spans="1:21" ht="18" customHeight="1">
      <c r="A132" s="38">
        <f t="shared" si="12"/>
        <v>130</v>
      </c>
      <c r="B132" s="38"/>
      <c r="C132" s="38" t="s">
        <v>236</v>
      </c>
      <c r="D132" s="47" t="s">
        <v>118</v>
      </c>
      <c r="E132" s="97" t="s">
        <v>95</v>
      </c>
      <c r="F132" s="92">
        <v>0</v>
      </c>
      <c r="G132" s="92">
        <v>4</v>
      </c>
      <c r="H132" s="92">
        <v>4</v>
      </c>
      <c r="I132" s="92">
        <v>2</v>
      </c>
      <c r="J132" s="92">
        <v>0</v>
      </c>
      <c r="K132" s="92">
        <f t="shared" si="14"/>
        <v>10</v>
      </c>
      <c r="O132" s="191">
        <f t="shared" si="15"/>
      </c>
      <c r="P132" s="191">
        <f t="shared" si="16"/>
      </c>
      <c r="Q132" s="191">
        <f t="shared" si="17"/>
      </c>
      <c r="R132" s="191">
        <f t="shared" si="18"/>
      </c>
      <c r="S132" s="48"/>
      <c r="T132" s="48"/>
      <c r="U132" s="48"/>
    </row>
    <row r="133" spans="1:21" ht="18" customHeight="1">
      <c r="A133" s="38">
        <f t="shared" si="12"/>
        <v>131</v>
      </c>
      <c r="B133" s="38"/>
      <c r="C133" s="38" t="s">
        <v>236</v>
      </c>
      <c r="D133" s="48" t="s">
        <v>246</v>
      </c>
      <c r="E133" s="97" t="s">
        <v>104</v>
      </c>
      <c r="F133" s="111">
        <v>4</v>
      </c>
      <c r="G133" s="111">
        <v>1</v>
      </c>
      <c r="I133" s="111">
        <v>4</v>
      </c>
      <c r="K133" s="92">
        <f t="shared" si="14"/>
        <v>9</v>
      </c>
      <c r="O133" s="191">
        <f t="shared" si="15"/>
      </c>
      <c r="P133" s="191">
        <f t="shared" si="16"/>
      </c>
      <c r="Q133" s="191">
        <f t="shared" si="17"/>
      </c>
      <c r="R133" s="191">
        <f t="shared" si="18"/>
      </c>
      <c r="S133" s="48"/>
      <c r="T133" s="48"/>
      <c r="U133" s="48"/>
    </row>
    <row r="134" spans="1:21" ht="18" customHeight="1">
      <c r="A134" s="38">
        <f t="shared" si="12"/>
        <v>132</v>
      </c>
      <c r="B134" s="38"/>
      <c r="C134" s="38" t="s">
        <v>236</v>
      </c>
      <c r="D134" s="48" t="s">
        <v>163</v>
      </c>
      <c r="E134" s="74" t="s">
        <v>174</v>
      </c>
      <c r="G134" s="111">
        <v>8</v>
      </c>
      <c r="K134" s="92">
        <f t="shared" si="14"/>
        <v>8</v>
      </c>
      <c r="O134" s="191">
        <f t="shared" si="15"/>
      </c>
      <c r="P134" s="191">
        <f t="shared" si="16"/>
      </c>
      <c r="Q134" s="191">
        <f t="shared" si="17"/>
      </c>
      <c r="R134" s="191">
        <f t="shared" si="18"/>
      </c>
      <c r="S134" s="48"/>
      <c r="T134" s="48"/>
      <c r="U134" s="48"/>
    </row>
    <row r="135" spans="1:21" ht="18" customHeight="1">
      <c r="A135" s="38">
        <f t="shared" si="12"/>
        <v>133</v>
      </c>
      <c r="B135" s="38"/>
      <c r="C135" s="38"/>
      <c r="D135" s="46" t="s">
        <v>105</v>
      </c>
      <c r="E135" s="97" t="s">
        <v>104</v>
      </c>
      <c r="H135" s="111">
        <v>8</v>
      </c>
      <c r="K135" s="92">
        <f t="shared" si="14"/>
        <v>8</v>
      </c>
      <c r="O135" s="191">
        <f t="shared" si="15"/>
      </c>
      <c r="P135" s="191">
        <f t="shared" si="16"/>
      </c>
      <c r="Q135" s="191">
        <f t="shared" si="17"/>
      </c>
      <c r="R135" s="191">
        <f t="shared" si="18"/>
      </c>
      <c r="S135" s="48"/>
      <c r="T135" s="48"/>
      <c r="U135" s="48"/>
    </row>
    <row r="136" spans="1:21" ht="18" customHeight="1">
      <c r="A136" s="38">
        <f aca="true" t="shared" si="19" ref="A136:A178">+A135+1</f>
        <v>134</v>
      </c>
      <c r="B136" s="38"/>
      <c r="C136" s="38" t="s">
        <v>236</v>
      </c>
      <c r="D136" s="48" t="s">
        <v>252</v>
      </c>
      <c r="E136" s="74" t="s">
        <v>162</v>
      </c>
      <c r="G136" s="111">
        <v>8</v>
      </c>
      <c r="K136" s="92">
        <f t="shared" si="14"/>
        <v>8</v>
      </c>
      <c r="O136" s="191">
        <f t="shared" si="15"/>
      </c>
      <c r="P136" s="191">
        <f t="shared" si="16"/>
      </c>
      <c r="Q136" s="191">
        <f t="shared" si="17"/>
      </c>
      <c r="R136" s="191">
        <f t="shared" si="18"/>
      </c>
      <c r="S136" s="48"/>
      <c r="T136" s="48"/>
      <c r="U136" s="48"/>
    </row>
    <row r="137" spans="1:21" ht="18" customHeight="1">
      <c r="A137" s="38">
        <f t="shared" si="19"/>
        <v>135</v>
      </c>
      <c r="B137" s="38"/>
      <c r="C137" s="38"/>
      <c r="D137" s="46" t="s">
        <v>389</v>
      </c>
      <c r="E137" s="96" t="s">
        <v>122</v>
      </c>
      <c r="G137" s="111">
        <v>7</v>
      </c>
      <c r="K137" s="92">
        <f t="shared" si="14"/>
        <v>7</v>
      </c>
      <c r="O137" s="191">
        <f t="shared" si="15"/>
      </c>
      <c r="P137" s="191">
        <f t="shared" si="16"/>
      </c>
      <c r="Q137" s="191">
        <f t="shared" si="17"/>
      </c>
      <c r="R137" s="191">
        <f t="shared" si="18"/>
      </c>
      <c r="S137" s="48"/>
      <c r="T137" s="48"/>
      <c r="U137" s="48"/>
    </row>
    <row r="138" spans="1:21" ht="18" customHeight="1">
      <c r="A138" s="38">
        <f t="shared" si="19"/>
        <v>136</v>
      </c>
      <c r="B138" s="38"/>
      <c r="C138" s="38"/>
      <c r="D138" s="48" t="s">
        <v>248</v>
      </c>
      <c r="E138" s="97" t="s">
        <v>104</v>
      </c>
      <c r="I138" s="111">
        <v>7</v>
      </c>
      <c r="K138" s="92">
        <f t="shared" si="14"/>
        <v>7</v>
      </c>
      <c r="O138" s="191">
        <f t="shared" si="15"/>
      </c>
      <c r="P138" s="191">
        <f t="shared" si="16"/>
      </c>
      <c r="Q138" s="191">
        <f t="shared" si="17"/>
      </c>
      <c r="R138" s="191">
        <f t="shared" si="18"/>
      </c>
      <c r="S138" s="48"/>
      <c r="T138" s="48"/>
      <c r="U138" s="48"/>
    </row>
    <row r="139" spans="1:21" ht="18" customHeight="1">
      <c r="A139" s="38">
        <f t="shared" si="19"/>
        <v>137</v>
      </c>
      <c r="B139" s="38"/>
      <c r="C139" s="38" t="s">
        <v>236</v>
      </c>
      <c r="D139" s="48" t="s">
        <v>197</v>
      </c>
      <c r="E139" s="74" t="s">
        <v>126</v>
      </c>
      <c r="F139" s="111">
        <v>7</v>
      </c>
      <c r="K139" s="92">
        <f t="shared" si="14"/>
        <v>7</v>
      </c>
      <c r="O139" s="191">
        <f t="shared" si="15"/>
      </c>
      <c r="P139" s="191">
        <f t="shared" si="16"/>
      </c>
      <c r="Q139" s="191">
        <f t="shared" si="17"/>
      </c>
      <c r="R139" s="191">
        <f t="shared" si="18"/>
      </c>
      <c r="S139" s="48"/>
      <c r="T139" s="48"/>
      <c r="U139" s="48"/>
    </row>
    <row r="140" spans="1:21" ht="18" customHeight="1">
      <c r="A140" s="38">
        <f t="shared" si="19"/>
        <v>138</v>
      </c>
      <c r="B140" s="38"/>
      <c r="C140" s="38"/>
      <c r="D140" s="48" t="s">
        <v>330</v>
      </c>
      <c r="E140" s="74" t="s">
        <v>162</v>
      </c>
      <c r="F140" s="111">
        <v>7</v>
      </c>
      <c r="K140" s="92">
        <f t="shared" si="14"/>
        <v>7</v>
      </c>
      <c r="O140" s="191">
        <f t="shared" si="15"/>
      </c>
      <c r="P140" s="191">
        <f t="shared" si="16"/>
      </c>
      <c r="Q140" s="191">
        <f t="shared" si="17"/>
      </c>
      <c r="R140" s="191">
        <f t="shared" si="18"/>
      </c>
      <c r="S140" s="48"/>
      <c r="T140" s="48"/>
      <c r="U140" s="48"/>
    </row>
    <row r="141" spans="1:21" ht="18" customHeight="1">
      <c r="A141" s="38">
        <f t="shared" si="19"/>
        <v>139</v>
      </c>
      <c r="B141" s="38"/>
      <c r="C141" s="38" t="s">
        <v>236</v>
      </c>
      <c r="D141" s="48" t="s">
        <v>270</v>
      </c>
      <c r="E141" s="74" t="s">
        <v>168</v>
      </c>
      <c r="I141" s="111">
        <v>7</v>
      </c>
      <c r="K141" s="92">
        <f t="shared" si="14"/>
        <v>7</v>
      </c>
      <c r="O141" s="191">
        <f t="shared" si="15"/>
      </c>
      <c r="P141" s="191">
        <f t="shared" si="16"/>
      </c>
      <c r="Q141" s="191">
        <f t="shared" si="17"/>
      </c>
      <c r="R141" s="191">
        <f t="shared" si="18"/>
      </c>
      <c r="S141" s="48"/>
      <c r="T141" s="48"/>
      <c r="U141" s="48"/>
    </row>
    <row r="142" spans="1:21" ht="18" customHeight="1">
      <c r="A142" s="38">
        <f t="shared" si="19"/>
        <v>140</v>
      </c>
      <c r="B142" s="38"/>
      <c r="C142" s="38"/>
      <c r="D142" s="48" t="s">
        <v>145</v>
      </c>
      <c r="E142" s="96" t="s">
        <v>89</v>
      </c>
      <c r="I142" s="111">
        <v>7</v>
      </c>
      <c r="K142" s="92">
        <f t="shared" si="14"/>
        <v>7</v>
      </c>
      <c r="O142" s="191">
        <f t="shared" si="15"/>
      </c>
      <c r="P142" s="191">
        <f t="shared" si="16"/>
      </c>
      <c r="Q142" s="191">
        <f t="shared" si="17"/>
      </c>
      <c r="R142" s="191">
        <f t="shared" si="18"/>
      </c>
      <c r="S142" s="48"/>
      <c r="T142" s="48"/>
      <c r="U142" s="48"/>
    </row>
    <row r="143" spans="1:21" ht="18" customHeight="1">
      <c r="A143" s="38">
        <f t="shared" si="19"/>
        <v>141</v>
      </c>
      <c r="B143" s="38"/>
      <c r="C143" s="38" t="s">
        <v>236</v>
      </c>
      <c r="D143" s="48" t="s">
        <v>390</v>
      </c>
      <c r="E143" s="74" t="s">
        <v>174</v>
      </c>
      <c r="H143" s="111">
        <v>6</v>
      </c>
      <c r="K143" s="92">
        <f t="shared" si="14"/>
        <v>6</v>
      </c>
      <c r="O143" s="191">
        <f t="shared" si="15"/>
      </c>
      <c r="P143" s="191">
        <f t="shared" si="16"/>
      </c>
      <c r="Q143" s="191">
        <f t="shared" si="17"/>
      </c>
      <c r="R143" s="191">
        <f t="shared" si="18"/>
      </c>
      <c r="S143" s="48"/>
      <c r="T143" s="48"/>
      <c r="U143" s="48"/>
    </row>
    <row r="144" spans="1:21" ht="18" customHeight="1">
      <c r="A144" s="38">
        <f t="shared" si="19"/>
        <v>142</v>
      </c>
      <c r="B144" s="38"/>
      <c r="C144" s="38" t="s">
        <v>236</v>
      </c>
      <c r="D144" s="48" t="s">
        <v>376</v>
      </c>
      <c r="E144" s="97" t="s">
        <v>126</v>
      </c>
      <c r="F144" s="94">
        <v>6</v>
      </c>
      <c r="G144" s="38"/>
      <c r="H144" s="38"/>
      <c r="I144" s="38"/>
      <c r="J144" s="38"/>
      <c r="K144" s="92">
        <f t="shared" si="14"/>
        <v>6</v>
      </c>
      <c r="O144" s="191">
        <f t="shared" si="15"/>
      </c>
      <c r="P144" s="191">
        <f t="shared" si="16"/>
      </c>
      <c r="Q144" s="191">
        <f t="shared" si="17"/>
      </c>
      <c r="R144" s="191">
        <f t="shared" si="18"/>
      </c>
      <c r="S144" s="48"/>
      <c r="T144" s="48"/>
      <c r="U144" s="48"/>
    </row>
    <row r="145" spans="1:21" ht="18" customHeight="1">
      <c r="A145" s="38">
        <f t="shared" si="19"/>
        <v>143</v>
      </c>
      <c r="B145" s="38"/>
      <c r="C145" s="38"/>
      <c r="D145" s="48" t="s">
        <v>133</v>
      </c>
      <c r="E145" s="96" t="s">
        <v>89</v>
      </c>
      <c r="F145" s="92"/>
      <c r="G145" s="92"/>
      <c r="H145" s="92"/>
      <c r="I145" s="92"/>
      <c r="J145" s="92">
        <v>6</v>
      </c>
      <c r="K145" s="92">
        <f t="shared" si="14"/>
        <v>6</v>
      </c>
      <c r="O145" s="191">
        <f t="shared" si="15"/>
      </c>
      <c r="P145" s="191">
        <f t="shared" si="16"/>
      </c>
      <c r="Q145" s="191">
        <f t="shared" si="17"/>
      </c>
      <c r="R145" s="191">
        <f t="shared" si="18"/>
      </c>
      <c r="S145" s="48"/>
      <c r="T145" s="48"/>
      <c r="U145" s="48"/>
    </row>
    <row r="146" spans="1:21" ht="18" customHeight="1">
      <c r="A146" s="38">
        <f t="shared" si="19"/>
        <v>144</v>
      </c>
      <c r="B146" s="38"/>
      <c r="C146" s="38"/>
      <c r="D146" s="48" t="s">
        <v>332</v>
      </c>
      <c r="E146" s="74" t="s">
        <v>126</v>
      </c>
      <c r="F146" s="92"/>
      <c r="G146" s="92"/>
      <c r="H146" s="92"/>
      <c r="I146" s="92">
        <v>5</v>
      </c>
      <c r="J146" s="92"/>
      <c r="K146" s="92">
        <f t="shared" si="14"/>
        <v>5</v>
      </c>
      <c r="O146" s="191">
        <f t="shared" si="15"/>
      </c>
      <c r="P146" s="191">
        <f t="shared" si="16"/>
      </c>
      <c r="Q146" s="191">
        <f t="shared" si="17"/>
      </c>
      <c r="R146" s="191">
        <f t="shared" si="18"/>
      </c>
      <c r="S146" s="48"/>
      <c r="T146" s="48"/>
      <c r="U146" s="48"/>
    </row>
    <row r="147" spans="1:21" ht="18" customHeight="1">
      <c r="A147" s="38">
        <f t="shared" si="19"/>
        <v>145</v>
      </c>
      <c r="B147" s="38"/>
      <c r="C147" s="38"/>
      <c r="D147" s="48" t="s">
        <v>381</v>
      </c>
      <c r="E147" s="74" t="s">
        <v>162</v>
      </c>
      <c r="F147" s="111">
        <v>5</v>
      </c>
      <c r="K147" s="92">
        <f t="shared" si="14"/>
        <v>5</v>
      </c>
      <c r="O147" s="191">
        <f t="shared" si="15"/>
      </c>
      <c r="P147" s="191">
        <f t="shared" si="16"/>
      </c>
      <c r="Q147" s="191">
        <f t="shared" si="17"/>
      </c>
      <c r="R147" s="191">
        <f t="shared" si="18"/>
      </c>
      <c r="S147" s="48"/>
      <c r="T147" s="48"/>
      <c r="U147" s="48"/>
    </row>
    <row r="148" spans="1:21" ht="18" customHeight="1">
      <c r="A148" s="38">
        <f t="shared" si="19"/>
        <v>146</v>
      </c>
      <c r="B148" s="38"/>
      <c r="C148" s="38"/>
      <c r="D148" s="67" t="s">
        <v>196</v>
      </c>
      <c r="E148" s="97" t="s">
        <v>104</v>
      </c>
      <c r="F148" s="92">
        <v>4</v>
      </c>
      <c r="G148" s="92"/>
      <c r="H148" s="92"/>
      <c r="I148" s="92"/>
      <c r="J148" s="92"/>
      <c r="K148" s="92">
        <f t="shared" si="14"/>
        <v>4</v>
      </c>
      <c r="O148" s="191">
        <f t="shared" si="15"/>
      </c>
      <c r="P148" s="191">
        <f t="shared" si="16"/>
      </c>
      <c r="Q148" s="191">
        <f t="shared" si="17"/>
      </c>
      <c r="R148" s="191">
        <f t="shared" si="18"/>
      </c>
      <c r="S148" s="48"/>
      <c r="T148" s="48"/>
      <c r="U148" s="48"/>
    </row>
    <row r="149" spans="1:21" ht="18" customHeight="1">
      <c r="A149" s="38">
        <f t="shared" si="19"/>
        <v>147</v>
      </c>
      <c r="B149" s="38"/>
      <c r="C149" s="38"/>
      <c r="D149" s="48" t="s">
        <v>171</v>
      </c>
      <c r="E149" s="74" t="s">
        <v>174</v>
      </c>
      <c r="K149" s="92">
        <f t="shared" si="14"/>
        <v>0</v>
      </c>
      <c r="O149" s="191">
        <f t="shared" si="15"/>
      </c>
      <c r="P149" s="191">
        <f t="shared" si="16"/>
      </c>
      <c r="Q149" s="191">
        <f t="shared" si="17"/>
      </c>
      <c r="R149" s="191">
        <f t="shared" si="18"/>
      </c>
      <c r="S149" s="48"/>
      <c r="T149" s="48"/>
      <c r="U149" s="48"/>
    </row>
    <row r="150" spans="1:21" ht="18" customHeight="1">
      <c r="A150" s="38">
        <f t="shared" si="19"/>
        <v>148</v>
      </c>
      <c r="B150" s="38"/>
      <c r="C150" s="38"/>
      <c r="D150" s="48" t="s">
        <v>247</v>
      </c>
      <c r="E150" s="97" t="s">
        <v>104</v>
      </c>
      <c r="K150" s="92">
        <f t="shared" si="14"/>
        <v>0</v>
      </c>
      <c r="O150" s="191">
        <f t="shared" si="15"/>
      </c>
      <c r="P150" s="191">
        <f t="shared" si="16"/>
      </c>
      <c r="Q150" s="191">
        <f t="shared" si="17"/>
      </c>
      <c r="R150" s="191">
        <f t="shared" si="18"/>
      </c>
      <c r="S150" s="48"/>
      <c r="T150" s="48"/>
      <c r="U150" s="48"/>
    </row>
    <row r="151" spans="1:21" ht="18" customHeight="1">
      <c r="A151" s="38">
        <f t="shared" si="19"/>
        <v>149</v>
      </c>
      <c r="B151" s="38"/>
      <c r="C151" s="38"/>
      <c r="D151" s="48" t="s">
        <v>251</v>
      </c>
      <c r="E151" s="97" t="s">
        <v>104</v>
      </c>
      <c r="F151" s="38"/>
      <c r="G151" s="38"/>
      <c r="H151" s="38"/>
      <c r="I151" s="38"/>
      <c r="J151" s="38"/>
      <c r="K151" s="92">
        <f t="shared" si="14"/>
        <v>0</v>
      </c>
      <c r="O151" s="191">
        <f t="shared" si="15"/>
      </c>
      <c r="P151" s="191">
        <f t="shared" si="16"/>
      </c>
      <c r="Q151" s="191">
        <f t="shared" si="17"/>
      </c>
      <c r="R151" s="191">
        <f t="shared" si="18"/>
      </c>
      <c r="S151" s="48"/>
      <c r="T151" s="48"/>
      <c r="U151" s="48"/>
    </row>
    <row r="152" spans="1:21" ht="18" customHeight="1">
      <c r="A152" s="38">
        <f t="shared" si="19"/>
        <v>150</v>
      </c>
      <c r="B152" s="38"/>
      <c r="C152" s="130"/>
      <c r="D152" s="48" t="s">
        <v>249</v>
      </c>
      <c r="E152" s="97" t="s">
        <v>104</v>
      </c>
      <c r="K152" s="92">
        <f t="shared" si="14"/>
        <v>0</v>
      </c>
      <c r="O152" s="191">
        <f t="shared" si="15"/>
      </c>
      <c r="P152" s="191">
        <f t="shared" si="16"/>
      </c>
      <c r="Q152" s="191">
        <f t="shared" si="17"/>
      </c>
      <c r="R152" s="191">
        <f t="shared" si="18"/>
      </c>
      <c r="S152" s="48"/>
      <c r="T152" s="48"/>
      <c r="U152" s="48"/>
    </row>
    <row r="153" spans="1:21" ht="18" customHeight="1">
      <c r="A153" s="38">
        <f t="shared" si="19"/>
        <v>151</v>
      </c>
      <c r="B153" s="38"/>
      <c r="C153" s="130"/>
      <c r="D153" s="48" t="s">
        <v>333</v>
      </c>
      <c r="E153" s="97" t="s">
        <v>126</v>
      </c>
      <c r="F153" s="92"/>
      <c r="G153" s="92"/>
      <c r="H153" s="92"/>
      <c r="I153" s="92"/>
      <c r="J153" s="92"/>
      <c r="K153" s="92">
        <f t="shared" si="14"/>
        <v>0</v>
      </c>
      <c r="O153" s="191">
        <f t="shared" si="15"/>
      </c>
      <c r="P153" s="191">
        <f t="shared" si="16"/>
      </c>
      <c r="Q153" s="191">
        <f t="shared" si="17"/>
      </c>
      <c r="R153" s="191">
        <f t="shared" si="18"/>
      </c>
      <c r="S153" s="48"/>
      <c r="T153" s="48"/>
      <c r="U153" s="48"/>
    </row>
    <row r="154" spans="1:21" ht="18" customHeight="1">
      <c r="A154" s="38">
        <f t="shared" si="19"/>
        <v>152</v>
      </c>
      <c r="B154" s="38"/>
      <c r="C154" s="130"/>
      <c r="D154" s="48" t="s">
        <v>266</v>
      </c>
      <c r="E154" s="97" t="s">
        <v>126</v>
      </c>
      <c r="K154" s="92">
        <f t="shared" si="14"/>
        <v>0</v>
      </c>
      <c r="O154" s="191">
        <f t="shared" si="15"/>
      </c>
      <c r="P154" s="191">
        <f t="shared" si="16"/>
      </c>
      <c r="Q154" s="191">
        <f t="shared" si="17"/>
      </c>
      <c r="R154" s="191">
        <f t="shared" si="18"/>
      </c>
      <c r="S154" s="48"/>
      <c r="T154" s="48"/>
      <c r="U154" s="48"/>
    </row>
    <row r="155" spans="1:21" ht="18" customHeight="1">
      <c r="A155" s="38">
        <f t="shared" si="19"/>
        <v>153</v>
      </c>
      <c r="B155" s="38"/>
      <c r="C155" s="130"/>
      <c r="D155" s="48" t="s">
        <v>331</v>
      </c>
      <c r="E155" s="97" t="s">
        <v>126</v>
      </c>
      <c r="F155" s="38"/>
      <c r="G155" s="38"/>
      <c r="H155" s="38"/>
      <c r="I155" s="38"/>
      <c r="J155" s="38"/>
      <c r="K155" s="92">
        <f aca="true" t="shared" si="20" ref="K155:K178">IF(COUNT(F155:J155)&gt;0,SUM(F155:J155),0)</f>
        <v>0</v>
      </c>
      <c r="O155" s="191">
        <f t="shared" si="15"/>
      </c>
      <c r="P155" s="191">
        <f t="shared" si="16"/>
      </c>
      <c r="Q155" s="191">
        <f t="shared" si="17"/>
      </c>
      <c r="R155" s="191">
        <f t="shared" si="18"/>
      </c>
      <c r="S155" s="48"/>
      <c r="T155" s="48"/>
      <c r="U155" s="48"/>
    </row>
    <row r="156" spans="1:21" ht="18" customHeight="1">
      <c r="A156" s="38">
        <f t="shared" si="19"/>
        <v>154</v>
      </c>
      <c r="B156" s="38"/>
      <c r="C156" s="38"/>
      <c r="D156" s="48" t="s">
        <v>241</v>
      </c>
      <c r="E156" s="96" t="s">
        <v>126</v>
      </c>
      <c r="K156" s="92">
        <f t="shared" si="20"/>
        <v>0</v>
      </c>
      <c r="O156" s="191">
        <f t="shared" si="15"/>
      </c>
      <c r="P156" s="191">
        <f t="shared" si="16"/>
      </c>
      <c r="Q156" s="191">
        <f t="shared" si="17"/>
      </c>
      <c r="R156" s="191">
        <f t="shared" si="18"/>
      </c>
      <c r="S156" s="48"/>
      <c r="T156" s="48"/>
      <c r="U156" s="48"/>
    </row>
    <row r="157" spans="1:21" ht="18" customHeight="1">
      <c r="A157" s="38">
        <f t="shared" si="19"/>
        <v>155</v>
      </c>
      <c r="B157" s="38"/>
      <c r="C157" s="38" t="s">
        <v>236</v>
      </c>
      <c r="D157" s="74" t="s">
        <v>349</v>
      </c>
      <c r="E157" s="96" t="s">
        <v>126</v>
      </c>
      <c r="K157" s="92">
        <f t="shared" si="20"/>
        <v>0</v>
      </c>
      <c r="O157" s="191">
        <f t="shared" si="15"/>
      </c>
      <c r="P157" s="191">
        <f t="shared" si="16"/>
      </c>
      <c r="Q157" s="191">
        <f t="shared" si="17"/>
      </c>
      <c r="R157" s="191">
        <f t="shared" si="18"/>
      </c>
      <c r="S157" s="48"/>
      <c r="T157" s="48"/>
      <c r="U157" s="48"/>
    </row>
    <row r="158" spans="1:21" ht="18" customHeight="1">
      <c r="A158" s="38">
        <f t="shared" si="19"/>
        <v>156</v>
      </c>
      <c r="B158" s="38"/>
      <c r="C158" s="38"/>
      <c r="D158" s="48" t="s">
        <v>328</v>
      </c>
      <c r="E158" s="74" t="s">
        <v>88</v>
      </c>
      <c r="K158" s="92">
        <f t="shared" si="20"/>
        <v>0</v>
      </c>
      <c r="O158" s="191">
        <f t="shared" si="15"/>
      </c>
      <c r="P158" s="191">
        <f t="shared" si="16"/>
      </c>
      <c r="Q158" s="191">
        <f t="shared" si="17"/>
      </c>
      <c r="R158" s="191">
        <f t="shared" si="18"/>
      </c>
      <c r="S158" s="48"/>
      <c r="T158" s="48"/>
      <c r="U158" s="48"/>
    </row>
    <row r="159" spans="1:21" ht="18" customHeight="1">
      <c r="A159" s="38">
        <f t="shared" si="19"/>
        <v>157</v>
      </c>
      <c r="B159" s="38"/>
      <c r="C159" s="38"/>
      <c r="D159" s="48" t="s">
        <v>184</v>
      </c>
      <c r="E159" s="74" t="s">
        <v>88</v>
      </c>
      <c r="K159" s="92">
        <f t="shared" si="20"/>
        <v>0</v>
      </c>
      <c r="O159" s="191">
        <f t="shared" si="15"/>
      </c>
      <c r="P159" s="191">
        <f t="shared" si="16"/>
      </c>
      <c r="Q159" s="191">
        <f t="shared" si="17"/>
      </c>
      <c r="R159" s="191">
        <f t="shared" si="18"/>
      </c>
      <c r="S159" s="48"/>
      <c r="T159" s="48"/>
      <c r="U159" s="48"/>
    </row>
    <row r="160" spans="1:21" ht="18" customHeight="1">
      <c r="A160" s="38">
        <f t="shared" si="19"/>
        <v>158</v>
      </c>
      <c r="B160" s="38"/>
      <c r="C160" s="38"/>
      <c r="D160" s="48" t="s">
        <v>150</v>
      </c>
      <c r="E160" s="74" t="s">
        <v>88</v>
      </c>
      <c r="K160" s="92">
        <f t="shared" si="20"/>
        <v>0</v>
      </c>
      <c r="O160" s="191">
        <f>IF(F160+G160=16,1,"")</f>
      </c>
      <c r="P160" s="191">
        <f>IF(F160+G160+H160=24,1,"")</f>
      </c>
      <c r="Q160" s="191">
        <f>IF(F160+G160+H160+I160=32,1,"")</f>
      </c>
      <c r="R160" s="191">
        <f>IF(F160+G160+H160+I160+J160=40,1,"")</f>
      </c>
      <c r="S160" s="48"/>
      <c r="T160" s="48"/>
      <c r="U160" s="48"/>
    </row>
    <row r="161" spans="1:21" ht="18" customHeight="1">
      <c r="A161" s="38">
        <f t="shared" si="19"/>
        <v>159</v>
      </c>
      <c r="B161" s="38"/>
      <c r="C161" s="38"/>
      <c r="D161" s="74" t="s">
        <v>347</v>
      </c>
      <c r="E161" s="97" t="s">
        <v>162</v>
      </c>
      <c r="K161" s="92">
        <f t="shared" si="20"/>
        <v>0</v>
      </c>
      <c r="O161" s="191">
        <f t="shared" si="15"/>
      </c>
      <c r="P161" s="191">
        <f t="shared" si="16"/>
      </c>
      <c r="Q161" s="191">
        <f t="shared" si="17"/>
      </c>
      <c r="R161" s="191">
        <f t="shared" si="18"/>
      </c>
      <c r="S161" s="48"/>
      <c r="T161" s="48"/>
      <c r="U161" s="48"/>
    </row>
    <row r="162" spans="1:21" ht="18" customHeight="1">
      <c r="A162" s="38">
        <f t="shared" si="19"/>
        <v>160</v>
      </c>
      <c r="B162" s="38"/>
      <c r="C162" s="38"/>
      <c r="D162" s="47" t="s">
        <v>329</v>
      </c>
      <c r="E162" s="97" t="s">
        <v>95</v>
      </c>
      <c r="K162" s="92">
        <f t="shared" si="20"/>
        <v>0</v>
      </c>
      <c r="O162" s="191">
        <f t="shared" si="15"/>
      </c>
      <c r="P162" s="191">
        <f t="shared" si="16"/>
      </c>
      <c r="Q162" s="191">
        <f t="shared" si="17"/>
      </c>
      <c r="R162" s="191">
        <f t="shared" si="18"/>
      </c>
      <c r="S162" s="48"/>
      <c r="T162" s="48"/>
      <c r="U162" s="48"/>
    </row>
    <row r="163" spans="1:21" ht="18" customHeight="1">
      <c r="A163" s="38">
        <f t="shared" si="19"/>
        <v>161</v>
      </c>
      <c r="B163" s="38"/>
      <c r="C163" s="38"/>
      <c r="D163" s="46" t="s">
        <v>221</v>
      </c>
      <c r="E163" s="96" t="s">
        <v>87</v>
      </c>
      <c r="K163" s="92">
        <f t="shared" si="20"/>
        <v>0</v>
      </c>
      <c r="O163" s="191">
        <f t="shared" si="15"/>
      </c>
      <c r="P163" s="191">
        <f t="shared" si="16"/>
      </c>
      <c r="Q163" s="191">
        <f t="shared" si="17"/>
      </c>
      <c r="R163" s="191">
        <f t="shared" si="18"/>
      </c>
      <c r="S163" s="48"/>
      <c r="T163" s="48"/>
      <c r="U163" s="48"/>
    </row>
    <row r="164" spans="1:21" ht="18" customHeight="1">
      <c r="A164" s="38">
        <f t="shared" si="19"/>
        <v>162</v>
      </c>
      <c r="B164" s="38"/>
      <c r="C164" s="38"/>
      <c r="D164" s="48" t="s">
        <v>346</v>
      </c>
      <c r="E164" s="97" t="s">
        <v>87</v>
      </c>
      <c r="F164" s="92"/>
      <c r="G164" s="92"/>
      <c r="H164" s="92"/>
      <c r="I164" s="92"/>
      <c r="J164" s="92"/>
      <c r="K164" s="92">
        <f t="shared" si="20"/>
        <v>0</v>
      </c>
      <c r="O164" s="191">
        <f t="shared" si="15"/>
      </c>
      <c r="P164" s="191">
        <f t="shared" si="16"/>
      </c>
      <c r="Q164" s="191">
        <f t="shared" si="17"/>
      </c>
      <c r="R164" s="191">
        <f t="shared" si="18"/>
      </c>
      <c r="S164" s="48"/>
      <c r="T164" s="48"/>
      <c r="U164" s="48"/>
    </row>
    <row r="165" spans="1:21" ht="18" customHeight="1">
      <c r="A165" s="38">
        <f t="shared" si="19"/>
        <v>163</v>
      </c>
      <c r="B165" s="38"/>
      <c r="C165" s="38"/>
      <c r="D165" s="48" t="s">
        <v>202</v>
      </c>
      <c r="E165" s="74" t="s">
        <v>107</v>
      </c>
      <c r="K165" s="92">
        <f t="shared" si="20"/>
        <v>0</v>
      </c>
      <c r="O165" s="191">
        <f t="shared" si="15"/>
      </c>
      <c r="P165" s="191">
        <f t="shared" si="16"/>
      </c>
      <c r="Q165" s="191">
        <f t="shared" si="17"/>
      </c>
      <c r="R165" s="191">
        <f t="shared" si="18"/>
      </c>
      <c r="S165" s="48"/>
      <c r="T165" s="48"/>
      <c r="U165" s="48"/>
    </row>
    <row r="166" spans="1:21" ht="18" customHeight="1">
      <c r="A166" s="38">
        <f t="shared" si="19"/>
        <v>164</v>
      </c>
      <c r="B166" s="38"/>
      <c r="C166" s="38" t="s">
        <v>236</v>
      </c>
      <c r="D166" s="48" t="s">
        <v>233</v>
      </c>
      <c r="E166" s="74" t="s">
        <v>168</v>
      </c>
      <c r="K166" s="92">
        <f t="shared" si="20"/>
        <v>0</v>
      </c>
      <c r="O166" s="191">
        <f t="shared" si="15"/>
      </c>
      <c r="P166" s="191">
        <f t="shared" si="16"/>
      </c>
      <c r="Q166" s="191">
        <f t="shared" si="17"/>
      </c>
      <c r="R166" s="191">
        <f t="shared" si="18"/>
      </c>
      <c r="S166" s="48"/>
      <c r="T166" s="48"/>
      <c r="U166" s="48"/>
    </row>
    <row r="167" spans="1:21" ht="18" customHeight="1">
      <c r="A167" s="38">
        <f t="shared" si="19"/>
        <v>165</v>
      </c>
      <c r="B167" s="38"/>
      <c r="C167" s="38"/>
      <c r="D167" s="48" t="s">
        <v>198</v>
      </c>
      <c r="E167" s="74" t="s">
        <v>168</v>
      </c>
      <c r="K167" s="92">
        <f t="shared" si="20"/>
        <v>0</v>
      </c>
      <c r="O167" s="191">
        <f t="shared" si="15"/>
      </c>
      <c r="P167" s="191">
        <f t="shared" si="16"/>
      </c>
      <c r="Q167" s="191">
        <f t="shared" si="17"/>
      </c>
      <c r="R167" s="191">
        <f t="shared" si="18"/>
      </c>
      <c r="S167" s="48"/>
      <c r="T167" s="48"/>
      <c r="U167" s="48"/>
    </row>
    <row r="168" spans="1:21" ht="18" customHeight="1">
      <c r="A168" s="38">
        <f t="shared" si="19"/>
        <v>166</v>
      </c>
      <c r="B168" s="38"/>
      <c r="C168" s="38"/>
      <c r="D168" s="48" t="s">
        <v>268</v>
      </c>
      <c r="E168" s="74" t="s">
        <v>91</v>
      </c>
      <c r="K168" s="92">
        <f t="shared" si="20"/>
        <v>0</v>
      </c>
      <c r="O168" s="191">
        <f t="shared" si="15"/>
      </c>
      <c r="P168" s="191">
        <f t="shared" si="16"/>
      </c>
      <c r="Q168" s="191">
        <f t="shared" si="17"/>
      </c>
      <c r="R168" s="191">
        <f t="shared" si="18"/>
      </c>
      <c r="S168" s="48"/>
      <c r="T168" s="48"/>
      <c r="U168" s="48"/>
    </row>
    <row r="169" spans="1:21" ht="18" customHeight="1">
      <c r="A169" s="38">
        <f t="shared" si="19"/>
        <v>167</v>
      </c>
      <c r="B169" s="38"/>
      <c r="C169" s="38" t="s">
        <v>236</v>
      </c>
      <c r="D169" s="48" t="s">
        <v>257</v>
      </c>
      <c r="E169" s="74" t="s">
        <v>91</v>
      </c>
      <c r="K169" s="92">
        <f t="shared" si="20"/>
        <v>0</v>
      </c>
      <c r="O169" s="191">
        <f t="shared" si="15"/>
      </c>
      <c r="P169" s="191">
        <f t="shared" si="16"/>
      </c>
      <c r="Q169" s="191">
        <f t="shared" si="17"/>
      </c>
      <c r="R169" s="191">
        <f t="shared" si="18"/>
      </c>
      <c r="S169" s="48"/>
      <c r="T169" s="48"/>
      <c r="U169" s="48"/>
    </row>
    <row r="170" spans="1:21" ht="18" customHeight="1">
      <c r="A170" s="38">
        <f t="shared" si="19"/>
        <v>168</v>
      </c>
      <c r="B170" s="38"/>
      <c r="C170" s="38"/>
      <c r="D170" s="48" t="s">
        <v>136</v>
      </c>
      <c r="E170" s="96" t="s">
        <v>89</v>
      </c>
      <c r="K170" s="92">
        <f t="shared" si="20"/>
        <v>0</v>
      </c>
      <c r="O170" s="191">
        <f t="shared" si="15"/>
      </c>
      <c r="P170" s="191">
        <f t="shared" si="16"/>
      </c>
      <c r="Q170" s="191">
        <f t="shared" si="17"/>
      </c>
      <c r="R170" s="191">
        <f t="shared" si="18"/>
      </c>
      <c r="S170" s="48"/>
      <c r="T170" s="48"/>
      <c r="U170" s="48"/>
    </row>
    <row r="171" spans="1:21" ht="18" customHeight="1">
      <c r="A171" s="38">
        <f t="shared" si="19"/>
        <v>169</v>
      </c>
      <c r="B171" s="38"/>
      <c r="C171" s="38" t="s">
        <v>236</v>
      </c>
      <c r="D171" s="48" t="s">
        <v>265</v>
      </c>
      <c r="E171" s="97" t="s">
        <v>89</v>
      </c>
      <c r="K171" s="92">
        <f t="shared" si="20"/>
        <v>0</v>
      </c>
      <c r="O171" s="191">
        <f t="shared" si="15"/>
      </c>
      <c r="P171" s="191">
        <f t="shared" si="16"/>
      </c>
      <c r="Q171" s="191">
        <f t="shared" si="17"/>
      </c>
      <c r="R171" s="191">
        <f t="shared" si="18"/>
      </c>
      <c r="S171" s="48"/>
      <c r="T171" s="48"/>
      <c r="U171" s="48"/>
    </row>
    <row r="172" spans="1:21" ht="18" customHeight="1">
      <c r="A172" s="38">
        <f t="shared" si="19"/>
        <v>170</v>
      </c>
      <c r="B172" s="38"/>
      <c r="C172" s="38"/>
      <c r="D172" s="48" t="s">
        <v>225</v>
      </c>
      <c r="E172" s="74" t="s">
        <v>89</v>
      </c>
      <c r="K172" s="92">
        <f t="shared" si="20"/>
        <v>0</v>
      </c>
      <c r="O172" s="191">
        <f t="shared" si="15"/>
      </c>
      <c r="P172" s="191">
        <f t="shared" si="16"/>
      </c>
      <c r="Q172" s="191">
        <f t="shared" si="17"/>
      </c>
      <c r="R172" s="191">
        <f t="shared" si="18"/>
      </c>
      <c r="S172" s="48"/>
      <c r="T172" s="48"/>
      <c r="U172" s="48"/>
    </row>
    <row r="173" spans="1:21" ht="18" customHeight="1">
      <c r="A173" s="38">
        <f t="shared" si="19"/>
        <v>171</v>
      </c>
      <c r="B173" s="38"/>
      <c r="C173" s="38" t="s">
        <v>236</v>
      </c>
      <c r="D173" s="46" t="s">
        <v>209</v>
      </c>
      <c r="E173" s="96" t="s">
        <v>89</v>
      </c>
      <c r="F173" s="92"/>
      <c r="G173" s="92"/>
      <c r="H173" s="92"/>
      <c r="I173" s="92"/>
      <c r="J173" s="92"/>
      <c r="K173" s="92">
        <f t="shared" si="20"/>
        <v>0</v>
      </c>
      <c r="O173" s="191">
        <f t="shared" si="15"/>
      </c>
      <c r="P173" s="191">
        <f t="shared" si="16"/>
      </c>
      <c r="Q173" s="191">
        <f t="shared" si="17"/>
      </c>
      <c r="R173" s="191">
        <f t="shared" si="18"/>
      </c>
      <c r="S173" s="48"/>
      <c r="T173" s="48"/>
      <c r="U173" s="48"/>
    </row>
    <row r="174" spans="1:21" ht="18" customHeight="1">
      <c r="A174" s="38">
        <f t="shared" si="19"/>
        <v>172</v>
      </c>
      <c r="B174" s="38"/>
      <c r="C174" s="38" t="s">
        <v>236</v>
      </c>
      <c r="D174" s="48" t="s">
        <v>264</v>
      </c>
      <c r="E174" s="97" t="s">
        <v>89</v>
      </c>
      <c r="K174" s="92">
        <f t="shared" si="20"/>
        <v>0</v>
      </c>
      <c r="O174" s="191">
        <f t="shared" si="15"/>
      </c>
      <c r="P174" s="191">
        <f t="shared" si="16"/>
      </c>
      <c r="Q174" s="191">
        <f t="shared" si="17"/>
      </c>
      <c r="R174" s="191">
        <f t="shared" si="18"/>
      </c>
      <c r="S174" s="48"/>
      <c r="T174" s="48"/>
      <c r="U174" s="48"/>
    </row>
    <row r="175" spans="1:21" ht="18" customHeight="1">
      <c r="A175" s="38">
        <f t="shared" si="19"/>
        <v>173</v>
      </c>
      <c r="B175" s="38"/>
      <c r="C175" s="38" t="s">
        <v>236</v>
      </c>
      <c r="D175" s="48" t="s">
        <v>208</v>
      </c>
      <c r="E175" s="96" t="s">
        <v>89</v>
      </c>
      <c r="K175" s="92">
        <f t="shared" si="20"/>
        <v>0</v>
      </c>
      <c r="O175" s="191">
        <f t="shared" si="15"/>
      </c>
      <c r="P175" s="191">
        <f t="shared" si="16"/>
      </c>
      <c r="Q175" s="191">
        <f t="shared" si="17"/>
      </c>
      <c r="R175" s="191">
        <f t="shared" si="18"/>
      </c>
      <c r="S175" s="48"/>
      <c r="T175" s="48"/>
      <c r="U175" s="48"/>
    </row>
    <row r="176" spans="1:21" ht="18" customHeight="1">
      <c r="A176" s="38">
        <f t="shared" si="19"/>
        <v>174</v>
      </c>
      <c r="B176" s="38"/>
      <c r="C176" s="38" t="s">
        <v>236</v>
      </c>
      <c r="D176" s="48" t="s">
        <v>260</v>
      </c>
      <c r="E176" s="96" t="s">
        <v>89</v>
      </c>
      <c r="K176" s="92">
        <f t="shared" si="20"/>
        <v>0</v>
      </c>
      <c r="O176" s="191">
        <f t="shared" si="15"/>
      </c>
      <c r="P176" s="191">
        <f t="shared" si="16"/>
      </c>
      <c r="Q176" s="191">
        <f t="shared" si="17"/>
      </c>
      <c r="R176" s="191">
        <f t="shared" si="18"/>
      </c>
      <c r="S176" s="48"/>
      <c r="T176" s="48"/>
      <c r="U176" s="48"/>
    </row>
    <row r="177" spans="1:21" ht="18" customHeight="1">
      <c r="A177" s="38">
        <f t="shared" si="19"/>
        <v>175</v>
      </c>
      <c r="B177" s="38"/>
      <c r="C177" s="130" t="s">
        <v>236</v>
      </c>
      <c r="D177" s="48" t="s">
        <v>224</v>
      </c>
      <c r="E177" s="74" t="s">
        <v>89</v>
      </c>
      <c r="K177" s="92">
        <f t="shared" si="20"/>
        <v>0</v>
      </c>
      <c r="O177" s="191">
        <f t="shared" si="15"/>
      </c>
      <c r="P177" s="191">
        <f t="shared" si="16"/>
      </c>
      <c r="Q177" s="191">
        <f t="shared" si="17"/>
      </c>
      <c r="R177" s="191">
        <f t="shared" si="18"/>
      </c>
      <c r="S177" s="48"/>
      <c r="T177" s="48"/>
      <c r="U177" s="48"/>
    </row>
    <row r="178" spans="1:19" ht="18" customHeight="1">
      <c r="A178" s="38">
        <f t="shared" si="19"/>
        <v>176</v>
      </c>
      <c r="B178" s="38"/>
      <c r="C178" s="38" t="s">
        <v>236</v>
      </c>
      <c r="D178" s="48" t="s">
        <v>227</v>
      </c>
      <c r="E178" s="74" t="s">
        <v>89</v>
      </c>
      <c r="K178" s="92">
        <f t="shared" si="20"/>
        <v>0</v>
      </c>
      <c r="O178" s="191">
        <f>IF(F330+G330=16,1,"")</f>
      </c>
      <c r="P178" s="191">
        <f>IF(F330+G330+H330=24,1,"")</f>
      </c>
      <c r="Q178" s="191">
        <f>IF(F330+G330+H330+I330=32,1,"")</f>
      </c>
      <c r="R178" s="191">
        <f>IF(F330+G330+H330+I330+J330=40,1,"")</f>
      </c>
      <c r="S178" s="192">
        <f>SUM(S3:S177)</f>
        <v>0</v>
      </c>
    </row>
    <row r="179" spans="1:21" ht="18" customHeight="1">
      <c r="A179" s="38"/>
      <c r="B179" s="38"/>
      <c r="C179" s="38"/>
      <c r="D179" s="74"/>
      <c r="E179" s="96"/>
      <c r="K179" s="92"/>
      <c r="O179" s="192">
        <f>SUM(O3:O178)</f>
        <v>60</v>
      </c>
      <c r="P179" s="192">
        <f>SUM(P3:P178)</f>
        <v>39</v>
      </c>
      <c r="Q179" s="192">
        <f>SUM(Q3:Q178)</f>
        <v>34</v>
      </c>
      <c r="R179" s="192">
        <f>SUM(R3:R178)</f>
        <v>17</v>
      </c>
      <c r="S179" s="192">
        <f>SUM(S3:S178)</f>
        <v>0</v>
      </c>
      <c r="T179" s="74"/>
      <c r="U179" s="74"/>
    </row>
    <row r="180" spans="1:11" ht="18" customHeight="1">
      <c r="A180" s="38"/>
      <c r="B180" s="38"/>
      <c r="C180" s="38"/>
      <c r="D180" s="229" t="s">
        <v>238</v>
      </c>
      <c r="E180" s="229"/>
      <c r="F180" s="142">
        <v>1</v>
      </c>
      <c r="G180" s="142">
        <v>2</v>
      </c>
      <c r="H180" s="142">
        <v>3</v>
      </c>
      <c r="I180" s="142">
        <v>4</v>
      </c>
      <c r="J180" s="142">
        <v>5</v>
      </c>
      <c r="K180" s="143"/>
    </row>
    <row r="181" spans="1:11" ht="18" customHeight="1">
      <c r="A181" s="38"/>
      <c r="B181" s="38"/>
      <c r="C181" s="38"/>
      <c r="D181" s="229" t="s">
        <v>239</v>
      </c>
      <c r="E181" s="229"/>
      <c r="F181" s="142">
        <f>COUNTIF(F4:F177,8)</f>
        <v>83</v>
      </c>
      <c r="G181" s="142">
        <f>IF(O179=0,"",O179)</f>
        <v>60</v>
      </c>
      <c r="H181" s="142">
        <f>IF(P179=0,"",P179)</f>
        <v>39</v>
      </c>
      <c r="I181" s="142">
        <f>IF(Q179=0,"",Q179)</f>
        <v>34</v>
      </c>
      <c r="J181" s="142">
        <f>IF(R179=0,"",R179)</f>
        <v>17</v>
      </c>
      <c r="K181" s="143"/>
    </row>
    <row r="183" spans="5:9" ht="18" customHeight="1">
      <c r="E183" s="74" t="s">
        <v>388</v>
      </c>
      <c r="F183" s="111">
        <f>COUNT(F3:F177)</f>
        <v>127</v>
      </c>
      <c r="G183" s="111">
        <f>COUNT(G3:G177)</f>
        <v>124</v>
      </c>
      <c r="H183" s="111">
        <f>COUNT(H3:H177)</f>
        <v>111</v>
      </c>
      <c r="I183" s="111">
        <f>COUNT(I3:I177)</f>
        <v>124</v>
      </c>
    </row>
  </sheetData>
  <sheetProtection/>
  <mergeCells count="3">
    <mergeCell ref="A1:K1"/>
    <mergeCell ref="D180:E180"/>
    <mergeCell ref="D181:E181"/>
  </mergeCells>
  <printOptions gridLines="1"/>
  <pageMargins left="0.31496062992125984" right="0" top="0.2755905511811024" bottom="0" header="0" footer="0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jos Klerks</cp:lastModifiedBy>
  <cp:lastPrinted>2014-08-19T17:26:23Z</cp:lastPrinted>
  <dcterms:created xsi:type="dcterms:W3CDTF">2001-01-28T21:05:33Z</dcterms:created>
  <dcterms:modified xsi:type="dcterms:W3CDTF">2014-09-06T06:51:11Z</dcterms:modified>
  <cp:category/>
  <cp:version/>
  <cp:contentType/>
  <cp:contentStatus/>
</cp:coreProperties>
</file>